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2"/>
  </bookViews>
  <sheets>
    <sheet name="Приложение № 4" sheetId="2" r:id="rId1"/>
    <sheet name="Приложение № 5" sheetId="1" r:id="rId2"/>
    <sheet name="Приложение № 6" sheetId="3" r:id="rId3"/>
  </sheets>
  <definedNames>
    <definedName name="_GoBack" localSheetId="0">'Приложение № 4'!#REF!</definedName>
    <definedName name="_GoBack" localSheetId="1">'Приложение № 5'!#REF!</definedName>
    <definedName name="_xlnm._FilterDatabase" localSheetId="0" hidden="1">'Приложение № 4'!$B$10:$C$38</definedName>
    <definedName name="_xlnm._FilterDatabase" localSheetId="1" hidden="1">'Приложение № 5'!$C$10:$F$149</definedName>
    <definedName name="_xlnm.Print_Titles" localSheetId="0">'Приложение № 4'!$9:$10</definedName>
    <definedName name="_xlnm.Print_Titles" localSheetId="1">'Приложение № 5'!$9:$10</definedName>
    <definedName name="_xlnm.Print_Titles" localSheetId="2">'Приложение № 6'!$10:$11</definedName>
    <definedName name="_xlnm.Print_Area" localSheetId="0">'Приложение № 4'!$A$1:$F$38</definedName>
    <definedName name="_xlnm.Print_Area" localSheetId="1">'Приложение № 5'!$A$1:$I$149</definedName>
    <definedName name="_xlnm.Print_Area" localSheetId="2">'Приложение № 6'!$A$1:$F$219</definedName>
  </definedNames>
  <calcPr calcId="125725"/>
</workbook>
</file>

<file path=xl/calcChain.xml><?xml version="1.0" encoding="utf-8"?>
<calcChain xmlns="http://schemas.openxmlformats.org/spreadsheetml/2006/main">
  <c r="F132" i="3"/>
  <c r="F204"/>
  <c r="F205"/>
  <c r="F208"/>
  <c r="F207" s="1"/>
  <c r="F203" s="1"/>
  <c r="F202" s="1"/>
  <c r="F193"/>
  <c r="F191"/>
  <c r="F189"/>
  <c r="E201"/>
  <c r="F201"/>
  <c r="F200" s="1"/>
  <c r="F199" s="1"/>
  <c r="F198" s="1"/>
  <c r="D201"/>
  <c r="D200" s="1"/>
  <c r="D199" s="1"/>
  <c r="D198" s="1"/>
  <c r="E197"/>
  <c r="E196" s="1"/>
  <c r="E195" s="1"/>
  <c r="F197"/>
  <c r="F196" s="1"/>
  <c r="F195" s="1"/>
  <c r="D197"/>
  <c r="D196" s="1"/>
  <c r="D195" s="1"/>
  <c r="E187"/>
  <c r="E186" s="1"/>
  <c r="F187"/>
  <c r="F186" s="1"/>
  <c r="D187"/>
  <c r="D186" s="1"/>
  <c r="E185"/>
  <c r="F185"/>
  <c r="F184" s="1"/>
  <c r="D185"/>
  <c r="D184" s="1"/>
  <c r="E183"/>
  <c r="F183"/>
  <c r="F182" s="1"/>
  <c r="D183"/>
  <c r="E182" s="1"/>
  <c r="E179"/>
  <c r="E178" s="1"/>
  <c r="E177" s="1"/>
  <c r="E176" s="1"/>
  <c r="E175" s="1"/>
  <c r="F179"/>
  <c r="F178" s="1"/>
  <c r="F177" s="1"/>
  <c r="F176" s="1"/>
  <c r="F175" s="1"/>
  <c r="D179"/>
  <c r="D178" s="1"/>
  <c r="D177" s="1"/>
  <c r="D176" s="1"/>
  <c r="D175" s="1"/>
  <c r="E169"/>
  <c r="F169"/>
  <c r="F168" s="1"/>
  <c r="F167" s="1"/>
  <c r="F166" s="1"/>
  <c r="F165" s="1"/>
  <c r="D169"/>
  <c r="D168" s="1"/>
  <c r="D167" s="1"/>
  <c r="D166" s="1"/>
  <c r="D165" s="1"/>
  <c r="E162"/>
  <c r="E161" s="1"/>
  <c r="F162"/>
  <c r="F161" s="1"/>
  <c r="D162"/>
  <c r="D161" s="1"/>
  <c r="E164"/>
  <c r="F164"/>
  <c r="F163" s="1"/>
  <c r="D164"/>
  <c r="D163" s="1"/>
  <c r="E158"/>
  <c r="E157" s="1"/>
  <c r="E156" s="1"/>
  <c r="E155" s="1"/>
  <c r="E154" s="1"/>
  <c r="F158"/>
  <c r="F157" s="1"/>
  <c r="F156" s="1"/>
  <c r="F155" s="1"/>
  <c r="F154" s="1"/>
  <c r="D158"/>
  <c r="D157" s="1"/>
  <c r="D156" s="1"/>
  <c r="D155" s="1"/>
  <c r="D154" s="1"/>
  <c r="F212"/>
  <c r="F211" s="1"/>
  <c r="F210" s="1"/>
  <c r="E217"/>
  <c r="E216" s="1"/>
  <c r="E215" s="1"/>
  <c r="E214" s="1"/>
  <c r="F217"/>
  <c r="F216" s="1"/>
  <c r="F215" s="1"/>
  <c r="F214" s="1"/>
  <c r="D217"/>
  <c r="D216" s="1"/>
  <c r="D215" s="1"/>
  <c r="D214" s="1"/>
  <c r="F218"/>
  <c r="E218"/>
  <c r="E212"/>
  <c r="E211" s="1"/>
  <c r="E210" s="1"/>
  <c r="D212"/>
  <c r="D211" s="1"/>
  <c r="D210" s="1"/>
  <c r="E208"/>
  <c r="E207" s="1"/>
  <c r="D208"/>
  <c r="D207" s="1"/>
  <c r="E205"/>
  <c r="E204" s="1"/>
  <c r="D205"/>
  <c r="D204" s="1"/>
  <c r="E193"/>
  <c r="D193"/>
  <c r="E191"/>
  <c r="D191"/>
  <c r="E189"/>
  <c r="D189"/>
  <c r="D188" s="1"/>
  <c r="E200"/>
  <c r="E199" s="1"/>
  <c r="E198" s="1"/>
  <c r="E173"/>
  <c r="E172" s="1"/>
  <c r="E171" s="1"/>
  <c r="E170" s="1"/>
  <c r="D173"/>
  <c r="D172" s="1"/>
  <c r="D171" s="1"/>
  <c r="D170" s="1"/>
  <c r="E151"/>
  <c r="E150" s="1"/>
  <c r="E149" s="1"/>
  <c r="E148" s="1"/>
  <c r="D151"/>
  <c r="D150" s="1"/>
  <c r="D149" s="1"/>
  <c r="D148" s="1"/>
  <c r="E146"/>
  <c r="E145" s="1"/>
  <c r="E144" s="1"/>
  <c r="D146"/>
  <c r="D145" s="1"/>
  <c r="D144" s="1"/>
  <c r="E142"/>
  <c r="E141" s="1"/>
  <c r="E140" s="1"/>
  <c r="D142"/>
  <c r="D141" s="1"/>
  <c r="D140" s="1"/>
  <c r="E137"/>
  <c r="E136" s="1"/>
  <c r="E135" s="1"/>
  <c r="E134" s="1"/>
  <c r="E133" s="1"/>
  <c r="D137"/>
  <c r="D136" s="1"/>
  <c r="D135" s="1"/>
  <c r="D134" s="1"/>
  <c r="D133" s="1"/>
  <c r="F188" l="1"/>
  <c r="F180" s="1"/>
  <c r="F153" s="1"/>
  <c r="F219" s="1"/>
  <c r="F181"/>
  <c r="E184"/>
  <c r="E181" s="1"/>
  <c r="D182"/>
  <c r="D181" s="1"/>
  <c r="D180" s="1"/>
  <c r="F160"/>
  <c r="F159" s="1"/>
  <c r="E168"/>
  <c r="E167" s="1"/>
  <c r="E166" s="1"/>
  <c r="E165" s="1"/>
  <c r="E163"/>
  <c r="E160" s="1"/>
  <c r="E159" s="1"/>
  <c r="D160"/>
  <c r="D159" s="1"/>
  <c r="E203"/>
  <c r="E202" s="1"/>
  <c r="E188"/>
  <c r="E139"/>
  <c r="E132" s="1"/>
  <c r="D139"/>
  <c r="D132" s="1"/>
  <c r="D203"/>
  <c r="D202" s="1"/>
  <c r="D153" l="1"/>
  <c r="D219" s="1"/>
  <c r="E180"/>
  <c r="E153" s="1"/>
  <c r="E219" s="1"/>
  <c r="F37" i="2"/>
  <c r="E37"/>
  <c r="F29" l="1"/>
  <c r="E29"/>
  <c r="D29"/>
  <c r="F22"/>
  <c r="E22"/>
  <c r="D22"/>
  <c r="H146" i="1" l="1"/>
  <c r="H145" s="1"/>
  <c r="H144" s="1"/>
  <c r="H143" s="1"/>
  <c r="I146"/>
  <c r="I145" s="1"/>
  <c r="I144" s="1"/>
  <c r="I143" s="1"/>
  <c r="G145"/>
  <c r="G144" s="1"/>
  <c r="G143" s="1"/>
  <c r="D36" i="2" s="1"/>
  <c r="D35" s="1"/>
  <c r="G146" i="1"/>
  <c r="H140"/>
  <c r="H139" s="1"/>
  <c r="H138" s="1"/>
  <c r="H137" s="1"/>
  <c r="I140"/>
  <c r="I139" s="1"/>
  <c r="I138" s="1"/>
  <c r="I137" s="1"/>
  <c r="G138"/>
  <c r="G137" s="1"/>
  <c r="G139"/>
  <c r="G140"/>
  <c r="H134"/>
  <c r="H133" s="1"/>
  <c r="H132" s="1"/>
  <c r="H131" s="1"/>
  <c r="I134"/>
  <c r="I133" s="1"/>
  <c r="I132" s="1"/>
  <c r="I131" s="1"/>
  <c r="G134"/>
  <c r="G133" s="1"/>
  <c r="G132" s="1"/>
  <c r="G131" s="1"/>
  <c r="H121"/>
  <c r="H120" s="1"/>
  <c r="H119" s="1"/>
  <c r="H114" s="1"/>
  <c r="E28" i="2" s="1"/>
  <c r="I121" i="1"/>
  <c r="I120" s="1"/>
  <c r="I119" s="1"/>
  <c r="I114" s="1"/>
  <c r="F28" i="2" s="1"/>
  <c r="G121" i="1"/>
  <c r="G120" s="1"/>
  <c r="G119" s="1"/>
  <c r="G114" s="1"/>
  <c r="H73"/>
  <c r="H72" s="1"/>
  <c r="H71" s="1"/>
  <c r="H70" s="1"/>
  <c r="H69" s="1"/>
  <c r="I73"/>
  <c r="I72" s="1"/>
  <c r="I71" s="1"/>
  <c r="I70" s="1"/>
  <c r="I69" s="1"/>
  <c r="G73"/>
  <c r="G72" s="1"/>
  <c r="G71" s="1"/>
  <c r="G70" s="1"/>
  <c r="G69" s="1"/>
  <c r="H142" l="1"/>
  <c r="E36" i="2"/>
  <c r="E35" s="1"/>
  <c r="I142" i="1"/>
  <c r="F36" i="2"/>
  <c r="F35" s="1"/>
  <c r="G142" i="1"/>
  <c r="G130"/>
  <c r="D32" i="2"/>
  <c r="D31" s="1"/>
  <c r="H130" i="1"/>
  <c r="E32" i="2"/>
  <c r="E31" s="1"/>
  <c r="I130" i="1"/>
  <c r="F32" i="2"/>
  <c r="F31" s="1"/>
  <c r="I93" i="1"/>
  <c r="F25" i="2"/>
  <c r="H93" i="1"/>
  <c r="E25" i="2"/>
  <c r="G93" i="1"/>
  <c r="D28" i="2"/>
  <c r="D25" s="1"/>
  <c r="I68" i="1"/>
  <c r="F21" i="2"/>
  <c r="F20" s="1"/>
  <c r="G68" i="1"/>
  <c r="D21" i="2"/>
  <c r="D20" s="1"/>
  <c r="H68" i="1"/>
  <c r="E21" i="2"/>
  <c r="E20" s="1"/>
  <c r="G136" i="1"/>
  <c r="D34" i="2"/>
  <c r="D33" s="1"/>
  <c r="H136" i="1"/>
  <c r="E34" i="2"/>
  <c r="E33" s="1"/>
  <c r="I136" i="1"/>
  <c r="F34" i="2"/>
  <c r="F33" s="1"/>
  <c r="H56" i="1"/>
  <c r="I56"/>
  <c r="G56"/>
  <c r="I58"/>
  <c r="H58"/>
  <c r="G58"/>
  <c r="H51"/>
  <c r="H50" s="1"/>
  <c r="H49" s="1"/>
  <c r="H48" s="1"/>
  <c r="E16" i="2" s="1"/>
  <c r="I51" i="1"/>
  <c r="I50" s="1"/>
  <c r="I49" s="1"/>
  <c r="I48" s="1"/>
  <c r="F16" i="2" s="1"/>
  <c r="G51" i="1"/>
  <c r="G50" s="1"/>
  <c r="G49" s="1"/>
  <c r="G48" s="1"/>
  <c r="D16" i="2" s="1"/>
  <c r="H46" i="1"/>
  <c r="H45" s="1"/>
  <c r="H44" s="1"/>
  <c r="H43" s="1"/>
  <c r="H42" s="1"/>
  <c r="E15" i="2" s="1"/>
  <c r="I46" i="1"/>
  <c r="I45" s="1"/>
  <c r="I44" s="1"/>
  <c r="I43" s="1"/>
  <c r="I42" s="1"/>
  <c r="F15" i="2" s="1"/>
  <c r="G46" i="1"/>
  <c r="G45" s="1"/>
  <c r="G44" s="1"/>
  <c r="G43" s="1"/>
  <c r="G42" s="1"/>
  <c r="D15" i="2" s="1"/>
  <c r="I40" i="1"/>
  <c r="I39" s="1"/>
  <c r="H40"/>
  <c r="H39" s="1"/>
  <c r="G40"/>
  <c r="G39" s="1"/>
  <c r="H37"/>
  <c r="I37"/>
  <c r="H35"/>
  <c r="I35"/>
  <c r="H33"/>
  <c r="I33"/>
  <c r="G35"/>
  <c r="G33"/>
  <c r="H23"/>
  <c r="H22" s="1"/>
  <c r="H21" s="1"/>
  <c r="H20" s="1"/>
  <c r="H19" s="1"/>
  <c r="E13" i="2" s="1"/>
  <c r="I23" i="1"/>
  <c r="I22" s="1"/>
  <c r="I21" s="1"/>
  <c r="I20" s="1"/>
  <c r="I19" s="1"/>
  <c r="F13" i="2" s="1"/>
  <c r="G22" i="1"/>
  <c r="G21" s="1"/>
  <c r="G20" s="1"/>
  <c r="G19" s="1"/>
  <c r="D13" i="2" s="1"/>
  <c r="G23" i="1"/>
  <c r="H17"/>
  <c r="H16" s="1"/>
  <c r="H15" s="1"/>
  <c r="H14" s="1"/>
  <c r="H13" s="1"/>
  <c r="E12" i="2" s="1"/>
  <c r="I17" i="1"/>
  <c r="I16" s="1"/>
  <c r="I15" s="1"/>
  <c r="I14" s="1"/>
  <c r="I13" s="1"/>
  <c r="F12" i="2" s="1"/>
  <c r="G16" i="1"/>
  <c r="G15" s="1"/>
  <c r="G14" s="1"/>
  <c r="G13" s="1"/>
  <c r="D12" i="2" s="1"/>
  <c r="G17" i="1"/>
  <c r="H64"/>
  <c r="I64"/>
  <c r="G64"/>
  <c r="H66"/>
  <c r="I66"/>
  <c r="G66"/>
  <c r="G37"/>
  <c r="H29"/>
  <c r="H28" s="1"/>
  <c r="H27" s="1"/>
  <c r="H26" s="1"/>
  <c r="I29"/>
  <c r="I28" s="1"/>
  <c r="I27" s="1"/>
  <c r="I26" s="1"/>
  <c r="G29"/>
  <c r="G28" s="1"/>
  <c r="G27" s="1"/>
  <c r="G26" s="1"/>
  <c r="G55" l="1"/>
  <c r="G54" s="1"/>
  <c r="G53" s="1"/>
  <c r="D17" i="2" s="1"/>
  <c r="H63" i="1"/>
  <c r="H62" s="1"/>
  <c r="H61" s="1"/>
  <c r="H55"/>
  <c r="H54" s="1"/>
  <c r="H53" s="1"/>
  <c r="E17" i="2" s="1"/>
  <c r="H32" i="1"/>
  <c r="H31" s="1"/>
  <c r="H25" s="1"/>
  <c r="E14" i="2" s="1"/>
  <c r="I55" i="1"/>
  <c r="I54" s="1"/>
  <c r="I53" s="1"/>
  <c r="F17" i="2" s="1"/>
  <c r="G63" i="1"/>
  <c r="G62" s="1"/>
  <c r="G61" s="1"/>
  <c r="G32"/>
  <c r="G31" s="1"/>
  <c r="G25" s="1"/>
  <c r="I32"/>
  <c r="I63"/>
  <c r="I62" s="1"/>
  <c r="I61" s="1"/>
  <c r="E11" i="2" l="1"/>
  <c r="G12" i="1"/>
  <c r="D14" i="2"/>
  <c r="D11" s="1"/>
  <c r="I60" i="1"/>
  <c r="F19" i="2"/>
  <c r="F18" s="1"/>
  <c r="G60" i="1"/>
  <c r="D19" i="2"/>
  <c r="D18" s="1"/>
  <c r="H60" i="1"/>
  <c r="E19" i="2"/>
  <c r="E18" s="1"/>
  <c r="E38" s="1"/>
  <c r="H12" i="1"/>
  <c r="I31"/>
  <c r="I25" s="1"/>
  <c r="F14" i="2" s="1"/>
  <c r="H149" i="1" l="1"/>
  <c r="H11" s="1"/>
  <c r="G149"/>
  <c r="G11" s="1"/>
  <c r="I12"/>
  <c r="F11" i="2"/>
  <c r="F38" s="1"/>
  <c r="D38"/>
  <c r="I149" i="1" l="1"/>
  <c r="I11" s="1"/>
</calcChain>
</file>

<file path=xl/sharedStrings.xml><?xml version="1.0" encoding="utf-8"?>
<sst xmlns="http://schemas.openxmlformats.org/spreadsheetml/2006/main" count="962" uniqueCount="248">
  <si>
    <t>Наименование показателей</t>
  </si>
  <si>
    <t>Глава</t>
  </si>
  <si>
    <t>Целевая статья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</si>
  <si>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</si>
  <si>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</si>
  <si>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</si>
  <si>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</si>
  <si>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</si>
  <si>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</si>
  <si>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</si>
  <si>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</si>
  <si>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</si>
  <si>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</si>
  <si>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</si>
  <si>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</si>
  <si>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</si>
  <si>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</si>
  <si>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</si>
  <si>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</si>
  <si>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</si>
  <si>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</si>
  <si>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Физическая культура и спорт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</si>
  <si>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</si>
  <si>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</si>
  <si>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</si>
  <si>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Резервные средства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</si>
  <si>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</si>
  <si>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</si>
  <si>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</si>
  <si>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</si>
  <si>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Доплаты к пенсиям муниципальных служащих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</si>
  <si>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</si>
  <si>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</si>
  <si>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</si>
  <si>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 xml:space="preserve">Резервный фонд администрации муниципального образования </t>
  </si>
  <si>
    <t>Жилищное хозяйство</t>
  </si>
  <si>
    <t>Национальная безопасность и правоохранительная деятельность</t>
  </si>
  <si>
    <t>Субсидии некоммерческим организациям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</si>
  <si>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</si>
  <si>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 xml:space="preserve">Культура, кинематография </t>
  </si>
  <si>
    <t>08</t>
  </si>
  <si>
    <t>Культура</t>
  </si>
  <si>
    <t>01</t>
  </si>
  <si>
    <t>Предоставление субсидий бюджетным, автономным учреждениям и иным некоммерческим организациям</t>
  </si>
  <si>
    <t>00</t>
  </si>
  <si>
    <t>02</t>
  </si>
  <si>
    <t>03</t>
  </si>
  <si>
    <t>04</t>
  </si>
  <si>
    <t>06</t>
  </si>
  <si>
    <t>11</t>
  </si>
  <si>
    <t>13</t>
  </si>
  <si>
    <t>10</t>
  </si>
  <si>
    <t>09</t>
  </si>
  <si>
    <t>12</t>
  </si>
  <si>
    <t>05</t>
  </si>
  <si>
    <t>07</t>
  </si>
  <si>
    <t>ВСЕГО РАСХОДОВ</t>
  </si>
  <si>
    <t>2021 год</t>
  </si>
  <si>
    <t>2022 год</t>
  </si>
  <si>
    <t>2023 год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</si>
  <si>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</si>
  <si>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Расходы на содержание органов местного самоуправления и обеспечение их функций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</si>
  <si>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за счет  ассигнований муниципального дорожного фонда</t>
  </si>
  <si>
    <t xml:space="preserve"> Ремонт и содержание автомобильных дорог общего пользования местного значения, включая  разработку проектной  документации</t>
  </si>
  <si>
    <t>Капитальный ремонт и ремонт дворовых территорий, проездов к дворовым территориям  домов населенных пунктов</t>
  </si>
  <si>
    <t xml:space="preserve">Глава муниципального образования </t>
  </si>
  <si>
    <t>Резервный фонд</t>
  </si>
  <si>
    <t>Мероприятия в сфере строительства, архитектуры и градостроительства</t>
  </si>
  <si>
    <t xml:space="preserve">Мероприятия в сфере коммунального хозяйства 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</si>
  <si>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</si>
  <si>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Мероприятия в сфере жилищного хозяйства</t>
  </si>
  <si>
    <t>Мероприятия в сфере благоустройства</t>
  </si>
  <si>
    <t xml:space="preserve">Осуществление мероприятий в сфере градостроительства </t>
  </si>
  <si>
    <t>(код целевой статьи)           66 0 00 00000</t>
  </si>
  <si>
    <t>(код целевой статьи с направлением расходов)   66 0 00  80080</t>
  </si>
  <si>
    <t>(код целевой статьи с направлением расходов) 66 0 00 80080</t>
  </si>
  <si>
    <t>Уплата взносов на капитальный ремонт общего имущества в многоквартирных домах на счет регионального оператора</t>
  </si>
  <si>
    <t>Осуществление мероприятий для детей и молодежи</t>
  </si>
  <si>
    <t>Осуществление мероприятий в сфере физической культуры и спорта</t>
  </si>
  <si>
    <t>Мероприятия в сфере молодежной политики</t>
  </si>
  <si>
    <t>Осуществление мероприятий в сфере коммунального хозяйства  за счет средств бюджета поселения</t>
  </si>
  <si>
    <t>Осуществление первичного воинского учета на территориях, где отсутствуют военные комиссариаты</t>
  </si>
  <si>
    <t>(код целевой статьи с кодом подпрограммы и направлением расходов)                    73 0 00 80190</t>
  </si>
  <si>
    <t>(код целевой статьи с кодом подпрограммы и направлением расходов)                           73 0 00 80190</t>
  </si>
  <si>
    <t>(код целевой статьи)                                64 0 00 00000</t>
  </si>
  <si>
    <t>(код целевой статьи с направлением расходов)                           64 0 00 80060</t>
  </si>
  <si>
    <t>(код целевой статьи с направлением расходов)                         64 0 00 80060</t>
  </si>
  <si>
    <t>(код целевой статьи)                                  65 0 00 00000</t>
  </si>
  <si>
    <t>(код целевой статьи с направлением расходов)                                   65 0 00 80070</t>
  </si>
  <si>
    <t>(код целевой статьи с направлением расходов)                      65 0 00 80070</t>
  </si>
  <si>
    <t>(код целевой статьи с направлением расходов)                              65 0 00 80070</t>
  </si>
  <si>
    <t>(код целевой статьи с направлением расходов)                        66 0 00 80080</t>
  </si>
  <si>
    <t>(код целевой статьи)                                       69 0 00 00000</t>
  </si>
  <si>
    <t>(код целевой статьи с направлением расходов)                         69 0 00 80130</t>
  </si>
  <si>
    <t>(код целевой статьи с направлением расходов)                                           69 0 00 80130</t>
  </si>
  <si>
    <t>(код целевой статьи с направлением расходов)                            69 0 00 80130</t>
  </si>
  <si>
    <t>(код целевой статьи)                                    74 0 00 00000</t>
  </si>
  <si>
    <t>(код целевой статьи с направлением расходов)                          74 0 00 80200</t>
  </si>
  <si>
    <t>(код целевой статьи с направлением расходов)                                       74 0 00 80200</t>
  </si>
  <si>
    <t>(код целевой статьи с направлением расходов)                     74 0 00 80200</t>
  </si>
  <si>
    <t>Защита населения и территории от чрезвычайных ситуаций природного и техногенного характера, пожарная безопасность</t>
  </si>
  <si>
    <r>
      <rPr>
        <b/>
        <i/>
        <sz val="12"/>
        <color theme="1"/>
        <rFont val="Times New Roman"/>
        <family val="1"/>
        <charset val="204"/>
      </rPr>
      <t>(ПРИМЕР для бюджета поселения,  НЕ имеющего муниципальных программ, имеющего только одного ГРБС!!</t>
    </r>
    <r>
      <rPr>
        <i/>
        <sz val="12"/>
        <color theme="1"/>
        <rFont val="Times New Roman"/>
        <family val="1"/>
        <charset val="204"/>
      </rPr>
      <t>! ВСЕ НАИМЕНОВАНИЯ  и КОДЫ РАСХОДОВ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</t>
    </r>
  </si>
  <si>
    <t xml:space="preserve">к решению Совета депутатов </t>
  </si>
  <si>
    <t xml:space="preserve">Вельского муниципального района Архангельской области </t>
  </si>
  <si>
    <t>Раз-дел</t>
  </si>
  <si>
    <t>Под-раз-дел</t>
  </si>
  <si>
    <t>Вид расхо-дов</t>
  </si>
  <si>
    <t>61 000 00000</t>
  </si>
  <si>
    <t>Непрограммные расходы в области общегосударственных вопросов</t>
  </si>
  <si>
    <t>Единая субвенция местным бюджетам</t>
  </si>
  <si>
    <t>61 000 78790</t>
  </si>
  <si>
    <t>62 000 00000</t>
  </si>
  <si>
    <t>Непрограммные расходы в области национальной обороны</t>
  </si>
  <si>
    <t>61 000 78793</t>
  </si>
  <si>
    <t>62 000 51180</t>
  </si>
  <si>
    <t>71 000 00000</t>
  </si>
  <si>
    <t>71 100 00000</t>
  </si>
  <si>
    <t>71 100 90010</t>
  </si>
  <si>
    <t>Обеспечение деятельности Совета депутатов</t>
  </si>
  <si>
    <t>72 000 00000</t>
  </si>
  <si>
    <t>Депутаты Совета депутатов</t>
  </si>
  <si>
    <t>72 300 00000</t>
  </si>
  <si>
    <t>Возмещение расходов депутатам Совета депутатов</t>
  </si>
  <si>
    <t>72 300 90040</t>
  </si>
  <si>
    <t>Обеспечение деятельности органов местного самоуправления</t>
  </si>
  <si>
    <t>75 000 00000</t>
  </si>
  <si>
    <t>75 000 90010</t>
  </si>
  <si>
    <t>75 000 98630</t>
  </si>
  <si>
    <t>Обеспечение деятельности контрольно-счётной палаты</t>
  </si>
  <si>
    <t>74 000 00000</t>
  </si>
  <si>
    <t>Передача полномочий по внешнему финансовому контролю</t>
  </si>
  <si>
    <t>74 300 00000</t>
  </si>
  <si>
    <t>74 300 98630</t>
  </si>
  <si>
    <t>76 000 0000</t>
  </si>
  <si>
    <t>76 000 91200</t>
  </si>
  <si>
    <t>Прочие выплаты по обязательствам государства</t>
  </si>
  <si>
    <t>75 000 90030</t>
  </si>
  <si>
    <t>Расходы в области национальной безопасности и правоохранительной деятельност</t>
  </si>
  <si>
    <t>80 000 00000</t>
  </si>
  <si>
    <t>Обеспечение первичных мер пожарной безопасности в границах населенных пунктов поселения</t>
  </si>
  <si>
    <t>80 200 00000</t>
  </si>
  <si>
    <t>Осуществление полномочий по обеспечению первичных мер пожарной безопасности в границах населенных пунктов поселения</t>
  </si>
  <si>
    <t>80 200 91530</t>
  </si>
  <si>
    <t>Непрограммные расходы в области жилищно-коммунального хозяйства</t>
  </si>
  <si>
    <t>82 000 00000</t>
  </si>
  <si>
    <t>Мероприятия в области жилищного хозяйства</t>
  </si>
  <si>
    <t>82 000 93530</t>
  </si>
  <si>
    <t>Мероприятия в области благоустройства</t>
  </si>
  <si>
    <t>Прочие расходы в области культуры и спорта</t>
  </si>
  <si>
    <t>83 000 00000</t>
  </si>
  <si>
    <t>Мероприятия в области культуры</t>
  </si>
  <si>
    <t>83 000 90400</t>
  </si>
  <si>
    <t>240</t>
  </si>
  <si>
    <t>200</t>
  </si>
  <si>
    <t>75 000 97010</t>
  </si>
  <si>
    <t>Публичные нормативные социальные выплаты гражданам</t>
  </si>
  <si>
    <t>83 000 93530</t>
  </si>
  <si>
    <t>(ПРИМЕР!!!)</t>
  </si>
  <si>
    <t xml:space="preserve">Наименование разделов/подразделов </t>
  </si>
  <si>
    <t>Раздел</t>
  </si>
  <si>
    <t>Под-раздел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</si>
  <si>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</si>
  <si>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</si>
  <si>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</si>
  <si>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Физическая культура</t>
  </si>
  <si>
    <t xml:space="preserve"> сельского поселения "Усть-Шоношское"  </t>
  </si>
  <si>
    <t xml:space="preserve">сельского поселения "Усть-Шоношское"  </t>
  </si>
  <si>
    <t>Администрация сельского поселения "Усть-Шоношское"  Вельского муниципального района Архангельской области</t>
  </si>
  <si>
    <t>Условно утвержденные расходы</t>
  </si>
  <si>
    <t>00 000 00000</t>
  </si>
  <si>
    <t>000</t>
  </si>
  <si>
    <t>Передача части полномочий по решению вопросов местного значения в соответствии с заключенными соглашениями</t>
  </si>
  <si>
    <t>Обеспечение функционирования  главы муниципального образования  и его заместителей</t>
  </si>
  <si>
    <r>
      <t xml:space="preserve">(ПРИМЕР для бюджета поселения, </t>
    </r>
    <r>
      <rPr>
        <b/>
        <i/>
        <sz val="12"/>
        <color theme="1"/>
        <rFont val="Times New Roman"/>
        <family val="1"/>
        <charset val="204"/>
      </rPr>
      <t>имеющего муниципальные программы</t>
    </r>
    <r>
      <rPr>
        <i/>
        <sz val="12"/>
        <color theme="1"/>
        <rFont val="Times New Roman"/>
        <family val="1"/>
        <charset val="204"/>
      </rPr>
      <t>!!! ВСЕ НАИМЕНОВАНИЯ  и КОДЫ РАСХОДОВ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бюджета, в том числе муниципальных программ)</t>
    </r>
  </si>
  <si>
    <t>Вид рас-ходов</t>
  </si>
  <si>
    <t>I. МУНИЦИПАЛЬНЫЕ ПРОГРАММЫ СЕЛЬСКОГО ПОСЕЛЕНИЯ "УСТЬ-ШОНОШСКОЕ" ВЕЛЬСКОГО МУНИЦИПАЛЬНОГО РАЙОНА АРХАНГЕЛЬСКОЙ ОБЛАСТИ</t>
  </si>
  <si>
    <t>1. Муниципальная программа "Профилактика правонарушений на территории поселения"</t>
  </si>
  <si>
    <t>(код целевой статьи)     01 0 00 00000</t>
  </si>
  <si>
    <r>
      <t xml:space="preserve">Осуществление мероприятий,  </t>
    </r>
    <r>
      <rPr>
        <sz val="12"/>
        <color rgb="FF000000"/>
        <rFont val="Times New Roman"/>
        <family val="1"/>
        <charset val="204"/>
      </rPr>
      <t>направленных на снижение числа правонарушений</t>
    </r>
  </si>
  <si>
    <t>(код целевой статьи с направлением расходов)                                 01 0 00 81000</t>
  </si>
  <si>
    <t>(код целевой статьи с направлением расходов)                       01 0 00 81000</t>
  </si>
  <si>
    <t>(код целевой статьи с направлением расходов)                             01 0 00 81000</t>
  </si>
  <si>
    <t>2. Муниципальная программа "Пожарная безопасность в поселении"</t>
  </si>
  <si>
    <t>(код целевой статьи)            02 0 00 00000</t>
  </si>
  <si>
    <t xml:space="preserve">Подпрограмма "Реализация мероприятий  в сфере обеспечения  пожарной безопасности" </t>
  </si>
  <si>
    <t>(код целевой статьи подпрограммы)                  02 1 00 00000</t>
  </si>
  <si>
    <t>Осуществление полномочий органа местного самоуправления в сфере пожарной безопасности</t>
  </si>
  <si>
    <t>(код целевой статьи с кодом подпрограммы и направлением расходов)                       02 1 00 82000</t>
  </si>
  <si>
    <t>(код целевой статьи с кодом подпрограммы и направлением расходов)                            02 1 00 82000</t>
  </si>
  <si>
    <t>(код целевой статьи с кодом подпрограммы и направлением расходов)                                  02 1 00 82000</t>
  </si>
  <si>
    <t>Подпрограмма "Добровольная пожарная охрана"</t>
  </si>
  <si>
    <t>(код целевой статьи подпрограммы)                  02 2 00 00000</t>
  </si>
  <si>
    <t>(код целевой статьи с кодом подпрограммы и направлением расходов) 02 2 00 82000</t>
  </si>
  <si>
    <t>(код целевой статьи с кодом подпрограммы и направлением расходов)                            02 2 00 82000</t>
  </si>
  <si>
    <t>3. Муниципальная программа "Молодежь поселения"</t>
  </si>
  <si>
    <t>(код целевой статьи) 03 0 00 00000</t>
  </si>
  <si>
    <t>(код целевой статьи с направлением расходов)                             03 0 00 83000</t>
  </si>
  <si>
    <t>(код целевой статьи с направлением расходов)                                   03 0 00 83000</t>
  </si>
  <si>
    <t>(код целевой статьи с направлением расходов)                               03 0 00 83000</t>
  </si>
  <si>
    <t>4. Муниципальная программа "Культура в поселении"</t>
  </si>
  <si>
    <t>(код целевой статьи)          04 0 00 00000</t>
  </si>
  <si>
    <t>Расходы на обеспечение деятельности подведомственных учреждений</t>
  </si>
  <si>
    <t>(код целевой статьи с направлением расходов)                             04 0 00 84000</t>
  </si>
  <si>
    <t>(код целевой статьи с направлением расходов)                               04 0 00 84000</t>
  </si>
  <si>
    <t>600</t>
  </si>
  <si>
    <t>Субсидии бюджетным учреждениям</t>
  </si>
  <si>
    <t>(код целевой статьи с направлением расходов) 04 0 00 84000</t>
  </si>
  <si>
    <t>610</t>
  </si>
  <si>
    <t>(код целевой статьи с направлением расходов)                            04 0 00 84000</t>
  </si>
  <si>
    <t>II. МУНИЦИПАЛЬНЫЕ ПРОГРАММЫ ВЕЛЬСКОГО МУНИЦИПАЛЬНОГО РАЙОНА АРХАНГЕЛЬСКОЙ ОБЛАСТИ</t>
  </si>
  <si>
    <t>1. Муниципальная программа МО "Вельский муниципальный район" "Поддержка в области дорожной деятельности и пассажирских автоперевозок на 2020-2021 годы"</t>
  </si>
  <si>
    <t>10 0 00 00000</t>
  </si>
  <si>
    <t>Подпрограмма "Развитие и совершенствование сети автомобильных дорог общего пользования местного значения в Вельском районе"</t>
  </si>
  <si>
    <t>10 1 00 00000</t>
  </si>
  <si>
    <t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</t>
  </si>
  <si>
    <t>10 1 01 00000</t>
  </si>
  <si>
    <t>Мероприятия в сфере дорожного хозяйства</t>
  </si>
  <si>
    <t>10 1 01 83020</t>
  </si>
  <si>
    <t>2. Муниципальная программа МО "Вельский муниципальный район" "Жилищно-коммунальное хозяйствои благоустройство на 2019-2021 годы"</t>
  </si>
  <si>
    <t>16 000 00000</t>
  </si>
  <si>
    <t>Мероприятия по сбору и вывозу бытовых отходов и мусора</t>
  </si>
  <si>
    <t>16 006 00000</t>
  </si>
  <si>
    <t>Мероприятия в области благоустройства территории</t>
  </si>
  <si>
    <t>16 006 83530</t>
  </si>
  <si>
    <t>Мероприятия по организации и содержанию мест захоронения на территории сельских поселений</t>
  </si>
  <si>
    <t>16 008 00000</t>
  </si>
  <si>
    <t>16 008 83530</t>
  </si>
  <si>
    <t>3. Муниципальная программа МО "Вельский муниципальный район" "Развитие территориального общественного самоуправления Вельского района на 2019-2021 годы"</t>
  </si>
  <si>
    <t>08 000 00000</t>
  </si>
  <si>
    <t>Организация и проведение ежегодного конкурса проектов ТОС "Общественная инициатива"</t>
  </si>
  <si>
    <t>08 001 00000</t>
  </si>
  <si>
    <t>Развитие территориального общественного самоуправления</t>
  </si>
  <si>
    <t>08 001 S8420</t>
  </si>
  <si>
    <t>III. НЕПРОГРАММНЫЕ НАПРАВЛЕНИЯ ДЕЯТЕЛЬНОСТИ</t>
  </si>
  <si>
    <t>Мероприятия в сфере гражданской обороны и защиты населения и территории Архангельской области от чрезвычайных ситуаций, осуществляемые органами местного самоуправления</t>
  </si>
  <si>
    <t>80 200 81520</t>
  </si>
  <si>
    <t>Резервный фонд Правительства Архангельской области</t>
  </si>
  <si>
    <t>67 000 00000</t>
  </si>
  <si>
    <t>67 000 71400</t>
  </si>
  <si>
    <t xml:space="preserve">от «  » декабря 2021 г. №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</si>
  <si>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"Усть-Шоношское" Вельского муниципального района Архангельской области на 2022 год и на плановый период 2023 и 2024 годов</t>
  </si>
  <si>
    <t>Распределение расходов по разделам и подразделам бюджета сельского поселения "Усть-Шоношское" Вельского муниципального района Архангельской области на 2022 год и на плановый период 2023 и 2024 годов</t>
  </si>
  <si>
    <t>Ведомственная структура расходов бюджета сельского поселения "Усть-Шоношское" Вельского муниципального района Архангельской области и распределение бюджетных ассигнований по разделам, подразделам, целевым статьям и группам и подгруппам видов расходов                                                                                                                             на 2022 год и на плановый период 2023 и 2024 годов</t>
  </si>
  <si>
    <t>2024 год</t>
  </si>
  <si>
    <t>Сумма, рублей</t>
  </si>
  <si>
    <t>Приложение № 4</t>
  </si>
  <si>
    <t>Приложение № 5</t>
  </si>
  <si>
    <t xml:space="preserve">Приложение № 6
</t>
  </si>
</sst>
</file>

<file path=xl/styles.xml><?xml version="1.0" encoding="utf-8"?>
<styleSheet xmlns="http://schemas.openxmlformats.org/spreadsheetml/2006/main">
  <numFmts count="5">
    <numFmt numFmtId="164" formatCode="[&lt;=999]000;[&lt;=9999]000\-00;000\-0000"/>
    <numFmt numFmtId="165" formatCode="0000"/>
    <numFmt numFmtId="166" formatCode="#,##0.0"/>
    <numFmt numFmtId="167" formatCode="0#"/>
    <numFmt numFmtId="168" formatCode="000000"/>
  </numFmts>
  <fonts count="16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3" fillId="0" borderId="0"/>
    <xf numFmtId="0" fontId="14" fillId="0" borderId="0"/>
    <xf numFmtId="0" fontId="15" fillId="0" borderId="0"/>
  </cellStyleXfs>
  <cellXfs count="226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center" indent="1"/>
    </xf>
    <xf numFmtId="49" fontId="1" fillId="0" borderId="0" xfId="0" applyNumberFormat="1" applyFont="1" applyFill="1" applyAlignment="1">
      <alignment horizontal="left" vertical="center" indent="1"/>
    </xf>
    <xf numFmtId="0" fontId="2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166" fontId="1" fillId="0" borderId="0" xfId="0" applyNumberFormat="1" applyFont="1" applyFill="1"/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6" fontId="2" fillId="2" borderId="0" xfId="0" applyNumberFormat="1" applyFont="1" applyFill="1" applyAlignment="1">
      <alignment vertical="center"/>
    </xf>
    <xf numFmtId="0" fontId="2" fillId="2" borderId="0" xfId="0" applyFont="1" applyFill="1"/>
    <xf numFmtId="164" fontId="2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2" fillId="2" borderId="5" xfId="0" applyFont="1" applyFill="1" applyBorder="1" applyAlignment="1">
      <alignment horizontal="left" vertical="center" wrapText="1"/>
    </xf>
    <xf numFmtId="164" fontId="2" fillId="2" borderId="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right" vertical="center" wrapText="1"/>
    </xf>
    <xf numFmtId="4" fontId="7" fillId="2" borderId="3" xfId="0" applyNumberFormat="1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/>
    </xf>
    <xf numFmtId="4" fontId="2" fillId="2" borderId="5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right" vertical="center"/>
    </xf>
    <xf numFmtId="4" fontId="2" fillId="2" borderId="5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left" vertical="center" wrapText="1"/>
    </xf>
    <xf numFmtId="164" fontId="2" fillId="2" borderId="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right" vertical="center" wrapText="1"/>
    </xf>
    <xf numFmtId="4" fontId="2" fillId="2" borderId="7" xfId="0" applyNumberFormat="1" applyFont="1" applyFill="1" applyBorder="1" applyAlignment="1">
      <alignment horizontal="right" vertical="center"/>
    </xf>
    <xf numFmtId="0" fontId="8" fillId="0" borderId="0" xfId="0" applyFont="1" applyFill="1"/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166" fontId="8" fillId="0" borderId="0" xfId="0" applyNumberFormat="1" applyFont="1" applyFill="1"/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left" vertical="center" wrapText="1"/>
    </xf>
    <xf numFmtId="49" fontId="1" fillId="5" borderId="6" xfId="0" applyNumberFormat="1" applyFont="1" applyFill="1" applyBorder="1" applyAlignment="1">
      <alignment horizontal="center" vertical="center"/>
    </xf>
    <xf numFmtId="4" fontId="1" fillId="0" borderId="6" xfId="0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49" fontId="4" fillId="5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49" fontId="2" fillId="3" borderId="6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49" fontId="7" fillId="3" borderId="3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49" fontId="2" fillId="3" borderId="5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right" vertical="center"/>
    </xf>
    <xf numFmtId="49" fontId="8" fillId="0" borderId="0" xfId="0" applyNumberFormat="1" applyFont="1" applyFill="1" applyAlignment="1">
      <alignment vertical="center"/>
    </xf>
    <xf numFmtId="166" fontId="8" fillId="0" borderId="0" xfId="0" applyNumberFormat="1" applyFont="1" applyFill="1" applyAlignment="1">
      <alignment vertical="center"/>
    </xf>
    <xf numFmtId="49" fontId="8" fillId="0" borderId="0" xfId="0" applyNumberFormat="1" applyFont="1" applyFill="1"/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4" fontId="1" fillId="0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4" fontId="7" fillId="2" borderId="1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/>
    <xf numFmtId="0" fontId="4" fillId="0" borderId="0" xfId="0" applyFont="1" applyFill="1"/>
    <xf numFmtId="0" fontId="4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167" fontId="1" fillId="2" borderId="10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7" fontId="5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right" vertical="center" wrapText="1"/>
    </xf>
    <xf numFmtId="4" fontId="1" fillId="2" borderId="3" xfId="0" applyNumberFormat="1" applyFont="1" applyFill="1" applyBorder="1" applyAlignment="1">
      <alignment horizontal="right" vertical="center"/>
    </xf>
    <xf numFmtId="167" fontId="5" fillId="2" borderId="4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right" vertical="center" wrapText="1"/>
    </xf>
    <xf numFmtId="4" fontId="1" fillId="2" borderId="4" xfId="0" applyNumberFormat="1" applyFont="1" applyFill="1" applyBorder="1" applyAlignment="1">
      <alignment horizontal="right" vertical="center"/>
    </xf>
    <xf numFmtId="167" fontId="5" fillId="2" borderId="5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vertical="center"/>
    </xf>
    <xf numFmtId="167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vertical="center" wrapText="1"/>
    </xf>
    <xf numFmtId="167" fontId="1" fillId="2" borderId="4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right" vertical="center"/>
    </xf>
    <xf numFmtId="4" fontId="4" fillId="2" borderId="4" xfId="0" applyNumberFormat="1" applyFont="1" applyFill="1" applyBorder="1" applyAlignment="1">
      <alignment horizontal="right" vertical="center"/>
    </xf>
    <xf numFmtId="0" fontId="1" fillId="2" borderId="5" xfId="0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0" fontId="5" fillId="2" borderId="1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vertical="center"/>
    </xf>
    <xf numFmtId="168" fontId="1" fillId="2" borderId="4" xfId="0" applyNumberFormat="1" applyFont="1" applyFill="1" applyBorder="1" applyAlignment="1">
      <alignment vertical="center" wrapText="1"/>
    </xf>
    <xf numFmtId="4" fontId="1" fillId="2" borderId="4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left" vertical="center" wrapText="1"/>
    </xf>
    <xf numFmtId="167" fontId="4" fillId="2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167" fontId="6" fillId="0" borderId="12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vertical="center" wrapText="1"/>
    </xf>
    <xf numFmtId="167" fontId="5" fillId="0" borderId="4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/>
    </xf>
    <xf numFmtId="167" fontId="5" fillId="2" borderId="7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right" vertical="center" wrapText="1"/>
    </xf>
    <xf numFmtId="0" fontId="7" fillId="2" borderId="7" xfId="0" applyFont="1" applyFill="1" applyBorder="1" applyAlignment="1">
      <alignment horizontal="left" vertical="center" wrapText="1"/>
    </xf>
    <xf numFmtId="49" fontId="12" fillId="2" borderId="7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/>
    </xf>
    <xf numFmtId="4" fontId="7" fillId="2" borderId="7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/>
    </xf>
    <xf numFmtId="0" fontId="1" fillId="0" borderId="4" xfId="0" applyFont="1" applyFill="1" applyBorder="1"/>
    <xf numFmtId="0" fontId="4" fillId="0" borderId="4" xfId="0" applyFont="1" applyFill="1" applyBorder="1"/>
    <xf numFmtId="166" fontId="2" fillId="2" borderId="4" xfId="0" applyNumberFormat="1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4" fillId="0" borderId="7" xfId="0" applyFont="1" applyFill="1" applyBorder="1"/>
    <xf numFmtId="166" fontId="2" fillId="2" borderId="6" xfId="0" applyNumberFormat="1" applyFont="1" applyFill="1" applyBorder="1" applyAlignment="1">
      <alignment vertical="center"/>
    </xf>
    <xf numFmtId="0" fontId="7" fillId="2" borderId="8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/>
    <xf numFmtId="0" fontId="4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5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G46"/>
  <sheetViews>
    <sheetView view="pageBreakPreview" zoomScale="108" zoomScaleNormal="100" zoomScaleSheetLayoutView="108" workbookViewId="0">
      <selection activeCell="B9" sqref="B9:B10"/>
    </sheetView>
  </sheetViews>
  <sheetFormatPr defaultColWidth="9.140625" defaultRowHeight="15.75"/>
  <cols>
    <col min="1" max="1" width="54.85546875" style="75" customWidth="1"/>
    <col min="2" max="2" width="8.140625" style="109" customWidth="1"/>
    <col min="3" max="3" width="7.42578125" style="75" customWidth="1"/>
    <col min="4" max="6" width="15.7109375" style="75" customWidth="1"/>
    <col min="7" max="7" width="2.5703125" style="75" customWidth="1"/>
    <col min="8" max="8" width="12" style="75" customWidth="1"/>
    <col min="9" max="16384" width="9.140625" style="75"/>
  </cols>
  <sheetData>
    <row r="1" spans="1:7" ht="20.100000000000001" customHeight="1">
      <c r="B1" s="76"/>
      <c r="C1" s="77"/>
      <c r="D1" s="207" t="s">
        <v>245</v>
      </c>
      <c r="E1" s="207"/>
      <c r="F1" s="207"/>
    </row>
    <row r="2" spans="1:7" ht="20.100000000000001" customHeight="1">
      <c r="B2" s="76"/>
      <c r="C2" s="77"/>
      <c r="D2" s="207" t="s">
        <v>102</v>
      </c>
      <c r="E2" s="207"/>
      <c r="F2" s="207"/>
    </row>
    <row r="3" spans="1:7" ht="20.100000000000001" customHeight="1">
      <c r="B3" s="6"/>
      <c r="C3" s="207" t="s">
        <v>165</v>
      </c>
      <c r="D3" s="207"/>
      <c r="E3" s="207"/>
      <c r="F3" s="207"/>
    </row>
    <row r="4" spans="1:7" ht="35.25" customHeight="1">
      <c r="B4" s="6"/>
      <c r="C4" s="207" t="s">
        <v>103</v>
      </c>
      <c r="D4" s="207"/>
      <c r="E4" s="207"/>
      <c r="F4" s="207"/>
    </row>
    <row r="5" spans="1:7" ht="20.100000000000001" customHeight="1">
      <c r="B5" s="6"/>
      <c r="C5" s="5"/>
      <c r="D5" s="208" t="s">
        <v>239</v>
      </c>
      <c r="E5" s="208"/>
      <c r="F5" s="208"/>
    </row>
    <row r="6" spans="1:7">
      <c r="B6" s="6"/>
      <c r="C6" s="5"/>
      <c r="D6" s="49"/>
      <c r="E6" s="49"/>
      <c r="F6" s="49"/>
    </row>
    <row r="7" spans="1:7" ht="47.1" customHeight="1">
      <c r="A7" s="209" t="s">
        <v>241</v>
      </c>
      <c r="B7" s="209"/>
      <c r="C7" s="209"/>
      <c r="D7" s="209"/>
      <c r="E7" s="209"/>
      <c r="F7" s="209"/>
    </row>
    <row r="8" spans="1:7" ht="18" hidden="1" customHeight="1">
      <c r="A8" s="210" t="s">
        <v>157</v>
      </c>
      <c r="B8" s="210"/>
      <c r="C8" s="210"/>
      <c r="D8" s="210"/>
      <c r="E8" s="210"/>
      <c r="F8" s="210"/>
    </row>
    <row r="9" spans="1:7" ht="17.45" customHeight="1">
      <c r="A9" s="211" t="s">
        <v>158</v>
      </c>
      <c r="B9" s="212" t="s">
        <v>159</v>
      </c>
      <c r="C9" s="211" t="s">
        <v>160</v>
      </c>
      <c r="D9" s="213" t="s">
        <v>244</v>
      </c>
      <c r="E9" s="213"/>
      <c r="F9" s="213"/>
    </row>
    <row r="10" spans="1:7" ht="38.25" customHeight="1">
      <c r="A10" s="211"/>
      <c r="B10" s="212"/>
      <c r="C10" s="211"/>
      <c r="D10" s="48" t="s">
        <v>57</v>
      </c>
      <c r="E10" s="48" t="s">
        <v>58</v>
      </c>
      <c r="F10" s="48" t="s">
        <v>59</v>
      </c>
      <c r="G10" s="78"/>
    </row>
    <row r="11" spans="1:7" ht="20.100000000000001" customHeight="1">
      <c r="A11" s="79" t="s">
        <v>3</v>
      </c>
      <c r="B11" s="80" t="s">
        <v>42</v>
      </c>
      <c r="C11" s="80" t="s">
        <v>44</v>
      </c>
      <c r="D11" s="81">
        <f>SUM(D12:D17)</f>
        <v>4383520</v>
      </c>
      <c r="E11" s="81">
        <f t="shared" ref="E11:F11" si="0">SUM(E12:E17)</f>
        <v>4387350</v>
      </c>
      <c r="F11" s="81">
        <f t="shared" si="0"/>
        <v>4436610</v>
      </c>
      <c r="G11" s="78"/>
    </row>
    <row r="12" spans="1:7" ht="48.6" customHeight="1">
      <c r="A12" s="82" t="s">
        <v>28</v>
      </c>
      <c r="B12" s="83" t="s">
        <v>161</v>
      </c>
      <c r="C12" s="83" t="s">
        <v>162</v>
      </c>
      <c r="D12" s="84">
        <f>'Приложение № 5'!G13</f>
        <v>828930</v>
      </c>
      <c r="E12" s="84">
        <f>'Приложение № 5'!H13</f>
        <v>862100</v>
      </c>
      <c r="F12" s="84">
        <f>'Приложение № 5'!I13</f>
        <v>896600</v>
      </c>
      <c r="G12" s="78"/>
    </row>
    <row r="13" spans="1:7" ht="47.45" hidden="1" customHeight="1">
      <c r="A13" s="82" t="s">
        <v>163</v>
      </c>
      <c r="B13" s="83" t="s">
        <v>42</v>
      </c>
      <c r="C13" s="83" t="s">
        <v>46</v>
      </c>
      <c r="D13" s="84">
        <f>'Приложение № 5'!G19</f>
        <v>0</v>
      </c>
      <c r="E13" s="84">
        <f>'Приложение № 5'!H19</f>
        <v>0</v>
      </c>
      <c r="F13" s="84">
        <f>'Приложение № 5'!I19</f>
        <v>0</v>
      </c>
      <c r="G13" s="78"/>
    </row>
    <row r="14" spans="1:7" ht="62.1" customHeight="1">
      <c r="A14" s="82" t="s">
        <v>4</v>
      </c>
      <c r="B14" s="83" t="s">
        <v>42</v>
      </c>
      <c r="C14" s="83" t="s">
        <v>47</v>
      </c>
      <c r="D14" s="84">
        <f>'Приложение № 5'!G25</f>
        <v>3508890</v>
      </c>
      <c r="E14" s="84">
        <f>'Приложение № 5'!H25</f>
        <v>3478450</v>
      </c>
      <c r="F14" s="84">
        <f>'Приложение № 5'!I25</f>
        <v>3492810</v>
      </c>
      <c r="G14" s="78"/>
    </row>
    <row r="15" spans="1:7" ht="51.6" customHeight="1">
      <c r="A15" s="82" t="s">
        <v>23</v>
      </c>
      <c r="B15" s="83" t="s">
        <v>42</v>
      </c>
      <c r="C15" s="83" t="s">
        <v>48</v>
      </c>
      <c r="D15" s="84">
        <f>'Приложение № 5'!G42</f>
        <v>37700</v>
      </c>
      <c r="E15" s="84">
        <f>'Приложение № 5'!H42</f>
        <v>38800</v>
      </c>
      <c r="F15" s="84">
        <f>'Приложение № 5'!I42</f>
        <v>39200</v>
      </c>
      <c r="G15" s="78"/>
    </row>
    <row r="16" spans="1:7" ht="24.95" customHeight="1">
      <c r="A16" s="82" t="s">
        <v>24</v>
      </c>
      <c r="B16" s="83" t="s">
        <v>42</v>
      </c>
      <c r="C16" s="83">
        <v>11</v>
      </c>
      <c r="D16" s="84">
        <f>'Приложение № 5'!G48</f>
        <v>8000</v>
      </c>
      <c r="E16" s="84">
        <f>'Приложение № 5'!H48</f>
        <v>8000</v>
      </c>
      <c r="F16" s="84">
        <f>'Приложение № 5'!I48</f>
        <v>8000</v>
      </c>
      <c r="G16" s="78"/>
    </row>
    <row r="17" spans="1:7" ht="21" hidden="1" customHeight="1">
      <c r="A17" s="85" t="s">
        <v>5</v>
      </c>
      <c r="B17" s="86" t="s">
        <v>42</v>
      </c>
      <c r="C17" s="86">
        <v>13</v>
      </c>
      <c r="D17" s="87">
        <f>'Приложение № 5'!G53</f>
        <v>0</v>
      </c>
      <c r="E17" s="87">
        <f>'Приложение № 5'!H53</f>
        <v>0</v>
      </c>
      <c r="F17" s="87">
        <f>'Приложение № 5'!I53</f>
        <v>0</v>
      </c>
      <c r="G17" s="78"/>
    </row>
    <row r="18" spans="1:7" ht="20.100000000000001" customHeight="1">
      <c r="A18" s="88" t="s">
        <v>26</v>
      </c>
      <c r="B18" s="89" t="s">
        <v>45</v>
      </c>
      <c r="C18" s="89" t="s">
        <v>44</v>
      </c>
      <c r="D18" s="81">
        <f>D19</f>
        <v>126161.35</v>
      </c>
      <c r="E18" s="81">
        <f t="shared" ref="E18:F18" si="1">E19</f>
        <v>130480.04000000001</v>
      </c>
      <c r="F18" s="81">
        <f t="shared" si="1"/>
        <v>135165.26</v>
      </c>
      <c r="G18" s="78"/>
    </row>
    <row r="19" spans="1:7" ht="20.100000000000001" customHeight="1">
      <c r="A19" s="85" t="s">
        <v>27</v>
      </c>
      <c r="B19" s="86" t="s">
        <v>45</v>
      </c>
      <c r="C19" s="86" t="s">
        <v>46</v>
      </c>
      <c r="D19" s="87">
        <f>'Приложение № 5'!G61</f>
        <v>126161.35</v>
      </c>
      <c r="E19" s="87">
        <f>'Приложение № 5'!H61</f>
        <v>130480.04000000001</v>
      </c>
      <c r="F19" s="87">
        <f>'Приложение № 5'!I61</f>
        <v>135165.26</v>
      </c>
      <c r="G19" s="78"/>
    </row>
    <row r="20" spans="1:7" ht="38.25" hidden="1" customHeight="1">
      <c r="A20" s="88" t="s">
        <v>36</v>
      </c>
      <c r="B20" s="89" t="s">
        <v>46</v>
      </c>
      <c r="C20" s="89" t="s">
        <v>44</v>
      </c>
      <c r="D20" s="81">
        <f>SUM(D21)</f>
        <v>0</v>
      </c>
      <c r="E20" s="81">
        <f>SUM(E21)</f>
        <v>0</v>
      </c>
      <c r="F20" s="81">
        <f t="shared" ref="F20" si="2">SUM(F21)</f>
        <v>0</v>
      </c>
      <c r="G20" s="78"/>
    </row>
    <row r="21" spans="1:7" ht="47.1" hidden="1" customHeight="1">
      <c r="A21" s="85" t="s">
        <v>100</v>
      </c>
      <c r="B21" s="86" t="s">
        <v>46</v>
      </c>
      <c r="C21" s="86">
        <v>10</v>
      </c>
      <c r="D21" s="87">
        <f>'Приложение № 5'!G69</f>
        <v>0</v>
      </c>
      <c r="E21" s="87">
        <f>'Приложение № 5'!H69</f>
        <v>0</v>
      </c>
      <c r="F21" s="87">
        <f>'Приложение № 5'!I69</f>
        <v>0</v>
      </c>
      <c r="G21" s="78"/>
    </row>
    <row r="22" spans="1:7" ht="27" hidden="1" customHeight="1">
      <c r="A22" s="90" t="s">
        <v>6</v>
      </c>
      <c r="B22" s="91" t="s">
        <v>47</v>
      </c>
      <c r="C22" s="91" t="s">
        <v>44</v>
      </c>
      <c r="D22" s="81">
        <f>SUM(D23:D24)</f>
        <v>0</v>
      </c>
      <c r="E22" s="81">
        <f t="shared" ref="E22:F22" si="3">SUM(E23:E24)</f>
        <v>0</v>
      </c>
      <c r="F22" s="81">
        <f t="shared" si="3"/>
        <v>0</v>
      </c>
      <c r="G22" s="78"/>
    </row>
    <row r="23" spans="1:7" ht="20.100000000000001" hidden="1" customHeight="1">
      <c r="A23" s="92" t="s">
        <v>8</v>
      </c>
      <c r="B23" s="93" t="s">
        <v>47</v>
      </c>
      <c r="C23" s="93" t="s">
        <v>52</v>
      </c>
      <c r="D23" s="84"/>
      <c r="E23" s="84"/>
      <c r="F23" s="84"/>
      <c r="G23" s="78"/>
    </row>
    <row r="24" spans="1:7" ht="21" hidden="1" customHeight="1">
      <c r="A24" s="94" t="s">
        <v>9</v>
      </c>
      <c r="B24" s="95" t="s">
        <v>47</v>
      </c>
      <c r="C24" s="95" t="s">
        <v>53</v>
      </c>
      <c r="D24" s="87"/>
      <c r="E24" s="87"/>
      <c r="F24" s="87"/>
      <c r="G24" s="78"/>
    </row>
    <row r="25" spans="1:7" ht="20.100000000000001" customHeight="1">
      <c r="A25" s="90" t="s">
        <v>10</v>
      </c>
      <c r="B25" s="80" t="s">
        <v>54</v>
      </c>
      <c r="C25" s="80" t="s">
        <v>44</v>
      </c>
      <c r="D25" s="81">
        <f>SUM(D26:D28)</f>
        <v>853762.6</v>
      </c>
      <c r="E25" s="81">
        <f t="shared" ref="E25:F25" si="4">SUM(E26:E28)</f>
        <v>687930.08</v>
      </c>
      <c r="F25" s="81">
        <f t="shared" si="4"/>
        <v>527305.07999999996</v>
      </c>
      <c r="G25" s="78"/>
    </row>
    <row r="26" spans="1:7" ht="20.100000000000001" hidden="1" customHeight="1">
      <c r="A26" s="92" t="s">
        <v>35</v>
      </c>
      <c r="B26" s="93" t="s">
        <v>54</v>
      </c>
      <c r="C26" s="93" t="s">
        <v>42</v>
      </c>
      <c r="D26" s="84"/>
      <c r="E26" s="84"/>
      <c r="F26" s="84"/>
      <c r="G26" s="78"/>
    </row>
    <row r="27" spans="1:7" ht="20.100000000000001" hidden="1" customHeight="1">
      <c r="A27" s="92" t="s">
        <v>11</v>
      </c>
      <c r="B27" s="96" t="s">
        <v>54</v>
      </c>
      <c r="C27" s="96" t="s">
        <v>45</v>
      </c>
      <c r="D27" s="84"/>
      <c r="E27" s="84"/>
      <c r="F27" s="84"/>
      <c r="G27" s="78"/>
    </row>
    <row r="28" spans="1:7" ht="20.100000000000001" customHeight="1">
      <c r="A28" s="97" t="s">
        <v>12</v>
      </c>
      <c r="B28" s="98" t="s">
        <v>54</v>
      </c>
      <c r="C28" s="98" t="s">
        <v>46</v>
      </c>
      <c r="D28" s="87">
        <f>'Приложение № 5'!G114</f>
        <v>853762.6</v>
      </c>
      <c r="E28" s="87">
        <f>'Приложение № 5'!H114</f>
        <v>687930.08</v>
      </c>
      <c r="F28" s="87">
        <f>'Приложение № 5'!I114</f>
        <v>527305.07999999996</v>
      </c>
      <c r="G28" s="78"/>
    </row>
    <row r="29" spans="1:7" ht="20.100000000000001" hidden="1" customHeight="1">
      <c r="A29" s="90" t="s">
        <v>17</v>
      </c>
      <c r="B29" s="80" t="s">
        <v>55</v>
      </c>
      <c r="C29" s="80" t="s">
        <v>44</v>
      </c>
      <c r="D29" s="81">
        <f>SUM(D30)</f>
        <v>0</v>
      </c>
      <c r="E29" s="81">
        <f t="shared" ref="E29:F29" si="5">SUM(E30)</f>
        <v>0</v>
      </c>
      <c r="F29" s="81">
        <f t="shared" si="5"/>
        <v>0</v>
      </c>
      <c r="G29" s="78"/>
    </row>
    <row r="30" spans="1:7" ht="20.100000000000001" hidden="1" customHeight="1">
      <c r="A30" s="94" t="s">
        <v>33</v>
      </c>
      <c r="B30" s="95" t="s">
        <v>55</v>
      </c>
      <c r="C30" s="95" t="s">
        <v>42</v>
      </c>
      <c r="D30" s="87"/>
      <c r="E30" s="87"/>
      <c r="F30" s="87"/>
      <c r="G30" s="78"/>
    </row>
    <row r="31" spans="1:7" ht="20.100000000000001" hidden="1" customHeight="1">
      <c r="A31" s="99" t="s">
        <v>39</v>
      </c>
      <c r="B31" s="80" t="s">
        <v>40</v>
      </c>
      <c r="C31" s="80" t="s">
        <v>44</v>
      </c>
      <c r="D31" s="81">
        <f>D32</f>
        <v>0</v>
      </c>
      <c r="E31" s="81">
        <f t="shared" ref="E31:F31" si="6">E32</f>
        <v>0</v>
      </c>
      <c r="F31" s="81">
        <f t="shared" si="6"/>
        <v>0</v>
      </c>
      <c r="G31" s="78"/>
    </row>
    <row r="32" spans="1:7" ht="20.100000000000001" hidden="1" customHeight="1">
      <c r="A32" s="100" t="s">
        <v>41</v>
      </c>
      <c r="B32" s="95" t="s">
        <v>40</v>
      </c>
      <c r="C32" s="95" t="s">
        <v>42</v>
      </c>
      <c r="D32" s="87">
        <f>'Приложение № 5'!G131</f>
        <v>0</v>
      </c>
      <c r="E32" s="87">
        <f>'Приложение № 5'!H131</f>
        <v>0</v>
      </c>
      <c r="F32" s="87">
        <f>'Приложение № 5'!I131</f>
        <v>0</v>
      </c>
      <c r="G32" s="78"/>
    </row>
    <row r="33" spans="1:7" ht="20.100000000000001" hidden="1" customHeight="1">
      <c r="A33" s="90" t="s">
        <v>19</v>
      </c>
      <c r="B33" s="80" t="s">
        <v>51</v>
      </c>
      <c r="C33" s="80" t="s">
        <v>44</v>
      </c>
      <c r="D33" s="81">
        <f>D34</f>
        <v>0</v>
      </c>
      <c r="E33" s="81">
        <f t="shared" ref="E33:F33" si="7">E34</f>
        <v>0</v>
      </c>
      <c r="F33" s="81">
        <f t="shared" si="7"/>
        <v>0</v>
      </c>
      <c r="G33" s="78"/>
    </row>
    <row r="34" spans="1:7" ht="20.100000000000001" hidden="1" customHeight="1">
      <c r="A34" s="94" t="s">
        <v>29</v>
      </c>
      <c r="B34" s="98" t="s">
        <v>51</v>
      </c>
      <c r="C34" s="98" t="s">
        <v>42</v>
      </c>
      <c r="D34" s="101">
        <f>'Приложение № 5'!G137</f>
        <v>0</v>
      </c>
      <c r="E34" s="101">
        <f>'Приложение № 5'!H137</f>
        <v>0</v>
      </c>
      <c r="F34" s="101">
        <f>'Приложение № 5'!I137</f>
        <v>0</v>
      </c>
      <c r="G34" s="102"/>
    </row>
    <row r="35" spans="1:7" ht="20.100000000000001" hidden="1" customHeight="1">
      <c r="A35" s="90" t="s">
        <v>21</v>
      </c>
      <c r="B35" s="103" t="s">
        <v>49</v>
      </c>
      <c r="C35" s="103" t="s">
        <v>44</v>
      </c>
      <c r="D35" s="81">
        <f>D36</f>
        <v>0</v>
      </c>
      <c r="E35" s="81">
        <f t="shared" ref="E35:F35" si="8">E36</f>
        <v>0</v>
      </c>
      <c r="F35" s="81">
        <f t="shared" si="8"/>
        <v>0</v>
      </c>
      <c r="G35" s="102"/>
    </row>
    <row r="36" spans="1:7" ht="20.100000000000001" hidden="1" customHeight="1">
      <c r="A36" s="104" t="s">
        <v>164</v>
      </c>
      <c r="B36" s="105" t="s">
        <v>49</v>
      </c>
      <c r="C36" s="105" t="s">
        <v>45</v>
      </c>
      <c r="D36" s="106">
        <f>'Приложение № 5'!G143</f>
        <v>0</v>
      </c>
      <c r="E36" s="106">
        <f>'Приложение № 5'!H143</f>
        <v>0</v>
      </c>
      <c r="F36" s="106">
        <f>'Приложение № 5'!I143</f>
        <v>0</v>
      </c>
      <c r="G36" s="102"/>
    </row>
    <row r="37" spans="1:7" ht="20.100000000000001" customHeight="1">
      <c r="A37" s="214" t="s">
        <v>168</v>
      </c>
      <c r="B37" s="215"/>
      <c r="C37" s="216"/>
      <c r="D37" s="112"/>
      <c r="E37" s="120">
        <f>'Приложение № 5'!H148</f>
        <v>130000</v>
      </c>
      <c r="F37" s="120">
        <f>'Приложение № 5'!I148</f>
        <v>260000</v>
      </c>
      <c r="G37" s="102"/>
    </row>
    <row r="38" spans="1:7" ht="24.95" customHeight="1">
      <c r="A38" s="206" t="s">
        <v>56</v>
      </c>
      <c r="B38" s="206"/>
      <c r="C38" s="206"/>
      <c r="D38" s="56">
        <f>D11+D18+D20+D22+D25+D29+D31+D33+D35</f>
        <v>5363443.9499999993</v>
      </c>
      <c r="E38" s="56">
        <f>E11+E18+E20+E22+E25+E29+E31+E33+E35+E37</f>
        <v>5335760.12</v>
      </c>
      <c r="F38" s="56">
        <f>F11+F18+F20+F22+F25+F29+F31+F33+F35+F37</f>
        <v>5359080.34</v>
      </c>
      <c r="G38" s="102"/>
    </row>
    <row r="39" spans="1:7">
      <c r="A39" s="1"/>
      <c r="B39" s="107"/>
      <c r="C39" s="102"/>
      <c r="D39" s="102"/>
      <c r="E39" s="102"/>
      <c r="F39" s="102"/>
      <c r="G39" s="102"/>
    </row>
    <row r="40" spans="1:7">
      <c r="A40" s="102"/>
      <c r="B40" s="107"/>
      <c r="C40" s="102"/>
      <c r="D40" s="102"/>
      <c r="E40" s="102"/>
      <c r="F40" s="108"/>
      <c r="G40" s="102"/>
    </row>
    <row r="41" spans="1:7">
      <c r="F41" s="78"/>
    </row>
    <row r="42" spans="1:7">
      <c r="A42" s="110"/>
    </row>
    <row r="43" spans="1:7">
      <c r="F43" s="78"/>
    </row>
    <row r="46" spans="1:7">
      <c r="D46" s="111"/>
      <c r="E46" s="111"/>
    </row>
  </sheetData>
  <mergeCells count="13">
    <mergeCell ref="A38:C38"/>
    <mergeCell ref="D1:F1"/>
    <mergeCell ref="D2:F2"/>
    <mergeCell ref="C3:F3"/>
    <mergeCell ref="C4:F4"/>
    <mergeCell ref="D5:F5"/>
    <mergeCell ref="A7:F7"/>
    <mergeCell ref="A8:F8"/>
    <mergeCell ref="A9:A10"/>
    <mergeCell ref="B9:B10"/>
    <mergeCell ref="C9:C10"/>
    <mergeCell ref="D9:F9"/>
    <mergeCell ref="A37:C37"/>
  </mergeCells>
  <pageMargins left="1.0629921259842521" right="0.19685039370078741" top="0.39370078740157483" bottom="0.3937007874015748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K157"/>
  <sheetViews>
    <sheetView view="pageBreakPreview" zoomScale="108" zoomScaleNormal="100" zoomScaleSheetLayoutView="108" workbookViewId="0">
      <selection activeCell="E1" sqref="E1:E1048576"/>
    </sheetView>
  </sheetViews>
  <sheetFormatPr defaultColWidth="9.140625" defaultRowHeight="15.75"/>
  <cols>
    <col min="1" max="1" width="67" style="2" customWidth="1"/>
    <col min="2" max="2" width="7" style="2" customWidth="1"/>
    <col min="3" max="3" width="5.5703125" style="17" customWidth="1"/>
    <col min="4" max="4" width="6.5703125" style="2" customWidth="1"/>
    <col min="5" max="5" width="20" style="17" customWidth="1"/>
    <col min="6" max="6" width="7.7109375" style="17" customWidth="1"/>
    <col min="7" max="9" width="15.7109375" style="2" customWidth="1"/>
    <col min="10" max="10" width="2.5703125" style="2" customWidth="1"/>
    <col min="11" max="11" width="12" style="2" customWidth="1"/>
    <col min="12" max="16384" width="9.140625" style="2"/>
  </cols>
  <sheetData>
    <row r="1" spans="1:11" ht="20.100000000000001" customHeight="1">
      <c r="B1" s="3"/>
      <c r="C1" s="4"/>
      <c r="D1" s="3"/>
      <c r="E1" s="4"/>
      <c r="F1" s="4"/>
      <c r="G1" s="207" t="s">
        <v>246</v>
      </c>
      <c r="H1" s="207"/>
      <c r="I1" s="207"/>
    </row>
    <row r="2" spans="1:11" ht="20.100000000000001" customHeight="1">
      <c r="B2" s="3"/>
      <c r="C2" s="4"/>
      <c r="D2" s="3"/>
      <c r="E2" s="4"/>
      <c r="F2" s="4"/>
      <c r="G2" s="207" t="s">
        <v>102</v>
      </c>
      <c r="H2" s="207"/>
      <c r="I2" s="207"/>
    </row>
    <row r="3" spans="1:11" ht="20.100000000000001" customHeight="1">
      <c r="B3" s="5"/>
      <c r="C3" s="6"/>
      <c r="D3" s="5"/>
      <c r="E3" s="16"/>
      <c r="F3" s="204"/>
      <c r="G3" s="207" t="s">
        <v>166</v>
      </c>
      <c r="H3" s="207"/>
      <c r="I3" s="207"/>
    </row>
    <row r="4" spans="1:11" ht="31.5" customHeight="1">
      <c r="B4" s="5"/>
      <c r="C4" s="6"/>
      <c r="D4" s="5"/>
      <c r="E4" s="16"/>
      <c r="G4" s="207" t="s">
        <v>103</v>
      </c>
      <c r="H4" s="207"/>
      <c r="I4" s="207"/>
    </row>
    <row r="5" spans="1:11" ht="20.100000000000001" customHeight="1">
      <c r="B5" s="5"/>
      <c r="C5" s="6"/>
      <c r="D5" s="5"/>
      <c r="E5" s="16"/>
      <c r="F5" s="114"/>
      <c r="G5" s="208" t="s">
        <v>239</v>
      </c>
      <c r="H5" s="208"/>
      <c r="I5" s="208"/>
    </row>
    <row r="6" spans="1:11">
      <c r="B6" s="5"/>
      <c r="C6" s="6"/>
      <c r="D6" s="5"/>
      <c r="E6" s="16"/>
      <c r="F6" s="114"/>
      <c r="G6" s="7"/>
      <c r="H6" s="7"/>
      <c r="I6" s="7"/>
    </row>
    <row r="7" spans="1:11" ht="66.95" customHeight="1">
      <c r="A7" s="209" t="s">
        <v>242</v>
      </c>
      <c r="B7" s="209"/>
      <c r="C7" s="209"/>
      <c r="D7" s="209"/>
      <c r="E7" s="209"/>
      <c r="F7" s="209"/>
      <c r="G7" s="209"/>
      <c r="H7" s="209"/>
      <c r="I7" s="209"/>
    </row>
    <row r="8" spans="1:11" ht="60" hidden="1" customHeight="1">
      <c r="A8" s="210" t="s">
        <v>101</v>
      </c>
      <c r="B8" s="210"/>
      <c r="C8" s="210"/>
      <c r="D8" s="210"/>
      <c r="E8" s="210"/>
      <c r="F8" s="210"/>
      <c r="G8" s="210"/>
      <c r="H8" s="210"/>
      <c r="I8" s="210"/>
    </row>
    <row r="9" spans="1:11" ht="17.45" customHeight="1">
      <c r="A9" s="211" t="s">
        <v>0</v>
      </c>
      <c r="B9" s="213" t="s">
        <v>1</v>
      </c>
      <c r="C9" s="212" t="s">
        <v>104</v>
      </c>
      <c r="D9" s="211" t="s">
        <v>105</v>
      </c>
      <c r="E9" s="212" t="s">
        <v>2</v>
      </c>
      <c r="F9" s="212" t="s">
        <v>106</v>
      </c>
      <c r="G9" s="213" t="s">
        <v>244</v>
      </c>
      <c r="H9" s="213"/>
      <c r="I9" s="213"/>
    </row>
    <row r="10" spans="1:11" ht="38.25" customHeight="1">
      <c r="A10" s="211"/>
      <c r="B10" s="213"/>
      <c r="C10" s="212"/>
      <c r="D10" s="211"/>
      <c r="E10" s="212"/>
      <c r="F10" s="212"/>
      <c r="G10" s="8" t="s">
        <v>57</v>
      </c>
      <c r="H10" s="8" t="s">
        <v>58</v>
      </c>
      <c r="I10" s="8" t="s">
        <v>59</v>
      </c>
      <c r="J10" s="9"/>
    </row>
    <row r="11" spans="1:11" ht="35.1" customHeight="1">
      <c r="A11" s="10" t="s">
        <v>167</v>
      </c>
      <c r="B11" s="11">
        <v>793</v>
      </c>
      <c r="C11" s="12"/>
      <c r="D11" s="13"/>
      <c r="E11" s="47"/>
      <c r="F11" s="12"/>
      <c r="G11" s="55">
        <f>G149</f>
        <v>5363443.9499999993</v>
      </c>
      <c r="H11" s="55">
        <f t="shared" ref="H11:I11" si="0">H149</f>
        <v>5335760.12</v>
      </c>
      <c r="I11" s="55">
        <f t="shared" si="0"/>
        <v>5359080.34</v>
      </c>
      <c r="J11" s="1"/>
    </row>
    <row r="12" spans="1:11" ht="20.100000000000001" customHeight="1">
      <c r="A12" s="10" t="s">
        <v>3</v>
      </c>
      <c r="B12" s="11">
        <v>793</v>
      </c>
      <c r="C12" s="14" t="s">
        <v>42</v>
      </c>
      <c r="D12" s="14" t="s">
        <v>44</v>
      </c>
      <c r="E12" s="113" t="s">
        <v>169</v>
      </c>
      <c r="F12" s="53" t="s">
        <v>170</v>
      </c>
      <c r="G12" s="56">
        <f>G13+G19+G25+G42+G48+G53</f>
        <v>4383520</v>
      </c>
      <c r="H12" s="56">
        <f>H13+H19+H25+H42+H48+H53</f>
        <v>4387350</v>
      </c>
      <c r="I12" s="56">
        <f>I13+I19+I25+I42+I48+I53</f>
        <v>4436610</v>
      </c>
      <c r="J12" s="15"/>
    </row>
    <row r="13" spans="1:11" ht="35.1" customHeight="1">
      <c r="A13" s="23" t="s">
        <v>28</v>
      </c>
      <c r="B13" s="24">
        <v>793</v>
      </c>
      <c r="C13" s="25" t="s">
        <v>42</v>
      </c>
      <c r="D13" s="25" t="s">
        <v>45</v>
      </c>
      <c r="E13" s="113" t="s">
        <v>169</v>
      </c>
      <c r="F13" s="53" t="s">
        <v>170</v>
      </c>
      <c r="G13" s="67">
        <f>G14</f>
        <v>828930</v>
      </c>
      <c r="H13" s="67">
        <f t="shared" ref="H13:I17" si="1">H14</f>
        <v>862100</v>
      </c>
      <c r="I13" s="67">
        <f t="shared" si="1"/>
        <v>896600</v>
      </c>
      <c r="J13" s="26"/>
      <c r="K13" s="27"/>
    </row>
    <row r="14" spans="1:11" ht="35.1" customHeight="1">
      <c r="A14" s="22" t="s">
        <v>172</v>
      </c>
      <c r="B14" s="28">
        <v>793</v>
      </c>
      <c r="C14" s="29" t="s">
        <v>42</v>
      </c>
      <c r="D14" s="29" t="s">
        <v>45</v>
      </c>
      <c r="E14" s="50" t="s">
        <v>115</v>
      </c>
      <c r="F14" s="115" t="s">
        <v>170</v>
      </c>
      <c r="G14" s="59">
        <f>G15</f>
        <v>828930</v>
      </c>
      <c r="H14" s="59">
        <f t="shared" si="1"/>
        <v>862100</v>
      </c>
      <c r="I14" s="59">
        <f t="shared" si="1"/>
        <v>896600</v>
      </c>
      <c r="J14" s="26"/>
      <c r="K14" s="27"/>
    </row>
    <row r="15" spans="1:11" ht="20.100000000000001" customHeight="1">
      <c r="A15" s="21" t="s">
        <v>65</v>
      </c>
      <c r="B15" s="30">
        <v>793</v>
      </c>
      <c r="C15" s="31" t="s">
        <v>42</v>
      </c>
      <c r="D15" s="31" t="s">
        <v>45</v>
      </c>
      <c r="E15" s="51" t="s">
        <v>116</v>
      </c>
      <c r="F15" s="43" t="s">
        <v>170</v>
      </c>
      <c r="G15" s="61">
        <f>G16</f>
        <v>828930</v>
      </c>
      <c r="H15" s="61">
        <f t="shared" si="1"/>
        <v>862100</v>
      </c>
      <c r="I15" s="61">
        <f t="shared" si="1"/>
        <v>896600</v>
      </c>
      <c r="J15" s="26"/>
      <c r="K15" s="27"/>
    </row>
    <row r="16" spans="1:11" ht="35.1" customHeight="1">
      <c r="A16" s="32" t="s">
        <v>61</v>
      </c>
      <c r="B16" s="30">
        <v>793</v>
      </c>
      <c r="C16" s="31" t="s">
        <v>42</v>
      </c>
      <c r="D16" s="31" t="s">
        <v>45</v>
      </c>
      <c r="E16" s="51" t="s">
        <v>117</v>
      </c>
      <c r="F16" s="43" t="s">
        <v>170</v>
      </c>
      <c r="G16" s="61">
        <f>G17</f>
        <v>828930</v>
      </c>
      <c r="H16" s="61">
        <f t="shared" si="1"/>
        <v>862100</v>
      </c>
      <c r="I16" s="61">
        <f t="shared" si="1"/>
        <v>896600</v>
      </c>
      <c r="J16" s="26"/>
      <c r="K16" s="27"/>
    </row>
    <row r="17" spans="1:11" ht="69.95" customHeight="1">
      <c r="A17" s="32" t="s">
        <v>13</v>
      </c>
      <c r="B17" s="30">
        <v>793</v>
      </c>
      <c r="C17" s="31" t="s">
        <v>42</v>
      </c>
      <c r="D17" s="31" t="s">
        <v>45</v>
      </c>
      <c r="E17" s="51" t="s">
        <v>117</v>
      </c>
      <c r="F17" s="31">
        <v>100</v>
      </c>
      <c r="G17" s="62">
        <f>G18</f>
        <v>828930</v>
      </c>
      <c r="H17" s="62">
        <f t="shared" si="1"/>
        <v>862100</v>
      </c>
      <c r="I17" s="62">
        <f t="shared" si="1"/>
        <v>896600</v>
      </c>
      <c r="J17" s="33"/>
      <c r="K17" s="27"/>
    </row>
    <row r="18" spans="1:11" ht="35.1" customHeight="1">
      <c r="A18" s="34" t="s">
        <v>14</v>
      </c>
      <c r="B18" s="35">
        <v>793</v>
      </c>
      <c r="C18" s="36" t="s">
        <v>42</v>
      </c>
      <c r="D18" s="36" t="s">
        <v>45</v>
      </c>
      <c r="E18" s="52" t="s">
        <v>117</v>
      </c>
      <c r="F18" s="36">
        <v>120</v>
      </c>
      <c r="G18" s="63">
        <v>828930</v>
      </c>
      <c r="H18" s="63">
        <v>862100</v>
      </c>
      <c r="I18" s="63">
        <v>896600</v>
      </c>
      <c r="J18" s="33"/>
      <c r="K18" s="27"/>
    </row>
    <row r="19" spans="1:11" ht="50.1" hidden="1" customHeight="1">
      <c r="A19" s="20" t="s">
        <v>60</v>
      </c>
      <c r="B19" s="24">
        <v>793</v>
      </c>
      <c r="C19" s="25" t="s">
        <v>42</v>
      </c>
      <c r="D19" s="25" t="s">
        <v>46</v>
      </c>
      <c r="E19" s="45"/>
      <c r="F19" s="39"/>
      <c r="G19" s="58">
        <f>G20</f>
        <v>0</v>
      </c>
      <c r="H19" s="58">
        <f t="shared" ref="H19:I23" si="2">H20</f>
        <v>0</v>
      </c>
      <c r="I19" s="58">
        <f t="shared" si="2"/>
        <v>0</v>
      </c>
      <c r="J19" s="33"/>
      <c r="K19" s="27"/>
    </row>
    <row r="20" spans="1:11" ht="20.100000000000001" hidden="1" customHeight="1">
      <c r="A20" s="22" t="s">
        <v>118</v>
      </c>
      <c r="B20" s="28">
        <v>793</v>
      </c>
      <c r="C20" s="29" t="s">
        <v>42</v>
      </c>
      <c r="D20" s="29" t="s">
        <v>46</v>
      </c>
      <c r="E20" s="50" t="s">
        <v>119</v>
      </c>
      <c r="F20" s="29"/>
      <c r="G20" s="65">
        <f>G21</f>
        <v>0</v>
      </c>
      <c r="H20" s="65">
        <f t="shared" si="2"/>
        <v>0</v>
      </c>
      <c r="I20" s="65">
        <f t="shared" si="2"/>
        <v>0</v>
      </c>
      <c r="J20" s="33"/>
      <c r="K20" s="27"/>
    </row>
    <row r="21" spans="1:11" ht="20.100000000000001" hidden="1" customHeight="1">
      <c r="A21" s="21" t="s">
        <v>120</v>
      </c>
      <c r="B21" s="30">
        <v>793</v>
      </c>
      <c r="C21" s="31" t="s">
        <v>42</v>
      </c>
      <c r="D21" s="31" t="s">
        <v>46</v>
      </c>
      <c r="E21" s="51" t="s">
        <v>121</v>
      </c>
      <c r="F21" s="31"/>
      <c r="G21" s="62">
        <f>G22</f>
        <v>0</v>
      </c>
      <c r="H21" s="62">
        <f t="shared" si="2"/>
        <v>0</v>
      </c>
      <c r="I21" s="62">
        <f t="shared" si="2"/>
        <v>0</v>
      </c>
      <c r="J21" s="33"/>
      <c r="K21" s="27"/>
    </row>
    <row r="22" spans="1:11" ht="20.100000000000001" hidden="1" customHeight="1">
      <c r="A22" s="32" t="s">
        <v>122</v>
      </c>
      <c r="B22" s="30">
        <v>793</v>
      </c>
      <c r="C22" s="31" t="s">
        <v>42</v>
      </c>
      <c r="D22" s="31" t="s">
        <v>46</v>
      </c>
      <c r="E22" s="51" t="s">
        <v>123</v>
      </c>
      <c r="F22" s="31"/>
      <c r="G22" s="62">
        <f>G23</f>
        <v>0</v>
      </c>
      <c r="H22" s="62">
        <f t="shared" si="2"/>
        <v>0</v>
      </c>
      <c r="I22" s="62">
        <f t="shared" si="2"/>
        <v>0</v>
      </c>
      <c r="J22" s="33"/>
      <c r="K22" s="27"/>
    </row>
    <row r="23" spans="1:11" ht="69.95" hidden="1" customHeight="1">
      <c r="A23" s="32" t="s">
        <v>13</v>
      </c>
      <c r="B23" s="30">
        <v>793</v>
      </c>
      <c r="C23" s="31" t="s">
        <v>42</v>
      </c>
      <c r="D23" s="31" t="s">
        <v>46</v>
      </c>
      <c r="E23" s="51" t="s">
        <v>123</v>
      </c>
      <c r="F23" s="43">
        <v>100</v>
      </c>
      <c r="G23" s="61">
        <f>G24</f>
        <v>0</v>
      </c>
      <c r="H23" s="61">
        <f t="shared" si="2"/>
        <v>0</v>
      </c>
      <c r="I23" s="61">
        <f t="shared" si="2"/>
        <v>0</v>
      </c>
      <c r="J23" s="33"/>
      <c r="K23" s="27"/>
    </row>
    <row r="24" spans="1:11" ht="35.1" hidden="1" customHeight="1">
      <c r="A24" s="34" t="s">
        <v>14</v>
      </c>
      <c r="B24" s="35">
        <v>793</v>
      </c>
      <c r="C24" s="36" t="s">
        <v>42</v>
      </c>
      <c r="D24" s="36" t="s">
        <v>46</v>
      </c>
      <c r="E24" s="52" t="s">
        <v>123</v>
      </c>
      <c r="F24" s="36">
        <v>120</v>
      </c>
      <c r="G24" s="63"/>
      <c r="H24" s="63"/>
      <c r="I24" s="63"/>
      <c r="J24" s="33"/>
      <c r="K24" s="27"/>
    </row>
    <row r="25" spans="1:11" ht="50.1" customHeight="1">
      <c r="A25" s="23" t="s">
        <v>4</v>
      </c>
      <c r="B25" s="37">
        <v>793</v>
      </c>
      <c r="C25" s="25" t="s">
        <v>42</v>
      </c>
      <c r="D25" s="25" t="s">
        <v>47</v>
      </c>
      <c r="E25" s="113" t="s">
        <v>169</v>
      </c>
      <c r="F25" s="53" t="s">
        <v>170</v>
      </c>
      <c r="G25" s="67">
        <f>G26+G31</f>
        <v>3508890</v>
      </c>
      <c r="H25" s="67">
        <f t="shared" ref="H25:I25" si="3">H26+H31</f>
        <v>3478450</v>
      </c>
      <c r="I25" s="67">
        <f t="shared" si="3"/>
        <v>3492810</v>
      </c>
      <c r="J25" s="33"/>
      <c r="K25" s="27"/>
    </row>
    <row r="26" spans="1:11" ht="20.100000000000001" customHeight="1">
      <c r="A26" s="32" t="s">
        <v>108</v>
      </c>
      <c r="B26" s="30">
        <v>793</v>
      </c>
      <c r="C26" s="31" t="s">
        <v>42</v>
      </c>
      <c r="D26" s="31" t="s">
        <v>47</v>
      </c>
      <c r="E26" s="51" t="s">
        <v>107</v>
      </c>
      <c r="F26" s="43" t="s">
        <v>170</v>
      </c>
      <c r="G26" s="61">
        <f>G27</f>
        <v>87500</v>
      </c>
      <c r="H26" s="61">
        <f t="shared" ref="H26:I29" si="4">H27</f>
        <v>87500</v>
      </c>
      <c r="I26" s="61">
        <f t="shared" si="4"/>
        <v>87500</v>
      </c>
      <c r="J26" s="33"/>
      <c r="K26" s="27"/>
    </row>
    <row r="27" spans="1:11" ht="20.100000000000001" customHeight="1">
      <c r="A27" s="32" t="s">
        <v>109</v>
      </c>
      <c r="B27" s="30">
        <v>793</v>
      </c>
      <c r="C27" s="31" t="s">
        <v>42</v>
      </c>
      <c r="D27" s="31" t="s">
        <v>47</v>
      </c>
      <c r="E27" s="51" t="s">
        <v>110</v>
      </c>
      <c r="F27" s="43" t="s">
        <v>170</v>
      </c>
      <c r="G27" s="61">
        <f>G28</f>
        <v>87500</v>
      </c>
      <c r="H27" s="61">
        <f t="shared" si="4"/>
        <v>87500</v>
      </c>
      <c r="I27" s="61">
        <f t="shared" si="4"/>
        <v>87500</v>
      </c>
      <c r="J27" s="33"/>
      <c r="K27" s="27"/>
    </row>
    <row r="28" spans="1:11" ht="35.1" customHeight="1">
      <c r="A28" s="32" t="s">
        <v>22</v>
      </c>
      <c r="B28" s="30">
        <v>793</v>
      </c>
      <c r="C28" s="31" t="s">
        <v>42</v>
      </c>
      <c r="D28" s="31" t="s">
        <v>47</v>
      </c>
      <c r="E28" s="51" t="s">
        <v>113</v>
      </c>
      <c r="F28" s="43" t="s">
        <v>170</v>
      </c>
      <c r="G28" s="61">
        <f>G29</f>
        <v>87500</v>
      </c>
      <c r="H28" s="61">
        <f t="shared" si="4"/>
        <v>87500</v>
      </c>
      <c r="I28" s="61">
        <f t="shared" si="4"/>
        <v>87500</v>
      </c>
      <c r="J28" s="33"/>
      <c r="K28" s="27"/>
    </row>
    <row r="29" spans="1:11" ht="35.1" customHeight="1">
      <c r="A29" s="32" t="s">
        <v>32</v>
      </c>
      <c r="B29" s="30">
        <v>793</v>
      </c>
      <c r="C29" s="31" t="s">
        <v>42</v>
      </c>
      <c r="D29" s="31" t="s">
        <v>47</v>
      </c>
      <c r="E29" s="51" t="s">
        <v>113</v>
      </c>
      <c r="F29" s="43">
        <v>200</v>
      </c>
      <c r="G29" s="61">
        <f>G30</f>
        <v>87500</v>
      </c>
      <c r="H29" s="61">
        <f t="shared" si="4"/>
        <v>87500</v>
      </c>
      <c r="I29" s="61">
        <f t="shared" si="4"/>
        <v>87500</v>
      </c>
      <c r="J29" s="33"/>
      <c r="K29" s="27"/>
    </row>
    <row r="30" spans="1:11" ht="35.1" customHeight="1">
      <c r="A30" s="32" t="s">
        <v>31</v>
      </c>
      <c r="B30" s="30">
        <v>793</v>
      </c>
      <c r="C30" s="31" t="s">
        <v>42</v>
      </c>
      <c r="D30" s="31" t="s">
        <v>47</v>
      </c>
      <c r="E30" s="51" t="s">
        <v>113</v>
      </c>
      <c r="F30" s="43">
        <v>240</v>
      </c>
      <c r="G30" s="61">
        <v>87500</v>
      </c>
      <c r="H30" s="61">
        <v>87500</v>
      </c>
      <c r="I30" s="62">
        <v>87500</v>
      </c>
      <c r="J30" s="33"/>
      <c r="K30" s="27"/>
    </row>
    <row r="31" spans="1:11" ht="20.100000000000001" customHeight="1">
      <c r="A31" s="69" t="s">
        <v>124</v>
      </c>
      <c r="B31" s="70">
        <v>793</v>
      </c>
      <c r="C31" s="71" t="s">
        <v>42</v>
      </c>
      <c r="D31" s="71" t="s">
        <v>47</v>
      </c>
      <c r="E31" s="72" t="s">
        <v>125</v>
      </c>
      <c r="F31" s="116" t="s">
        <v>170</v>
      </c>
      <c r="G31" s="73">
        <f>G32+G39</f>
        <v>3421390</v>
      </c>
      <c r="H31" s="73">
        <f t="shared" ref="H31:I31" si="5">H32+H39</f>
        <v>3390950</v>
      </c>
      <c r="I31" s="73">
        <f t="shared" si="5"/>
        <v>3405310</v>
      </c>
      <c r="J31" s="33"/>
      <c r="K31" s="27"/>
    </row>
    <row r="32" spans="1:11" ht="35.1" customHeight="1">
      <c r="A32" s="32" t="s">
        <v>61</v>
      </c>
      <c r="B32" s="30">
        <v>793</v>
      </c>
      <c r="C32" s="31" t="s">
        <v>42</v>
      </c>
      <c r="D32" s="31" t="s">
        <v>47</v>
      </c>
      <c r="E32" s="51" t="s">
        <v>126</v>
      </c>
      <c r="F32" s="31" t="s">
        <v>170</v>
      </c>
      <c r="G32" s="62">
        <f>G33+G35+G37</f>
        <v>3068390</v>
      </c>
      <c r="H32" s="62">
        <f t="shared" ref="H32:I32" si="6">H33+H35+H37</f>
        <v>3027650</v>
      </c>
      <c r="I32" s="62">
        <f t="shared" si="6"/>
        <v>3038410</v>
      </c>
      <c r="J32" s="33"/>
      <c r="K32" s="27"/>
    </row>
    <row r="33" spans="1:11" ht="69.95" customHeight="1">
      <c r="A33" s="32" t="s">
        <v>13</v>
      </c>
      <c r="B33" s="30">
        <v>793</v>
      </c>
      <c r="C33" s="31" t="s">
        <v>42</v>
      </c>
      <c r="D33" s="31" t="s">
        <v>47</v>
      </c>
      <c r="E33" s="51" t="s">
        <v>126</v>
      </c>
      <c r="F33" s="31">
        <v>100</v>
      </c>
      <c r="G33" s="62">
        <f>G34</f>
        <v>1932890</v>
      </c>
      <c r="H33" s="62">
        <f t="shared" ref="H33:I33" si="7">H34</f>
        <v>1972150</v>
      </c>
      <c r="I33" s="62">
        <f t="shared" si="7"/>
        <v>2012910</v>
      </c>
      <c r="J33" s="33"/>
      <c r="K33" s="27"/>
    </row>
    <row r="34" spans="1:11" ht="35.1" customHeight="1">
      <c r="A34" s="32" t="s">
        <v>14</v>
      </c>
      <c r="B34" s="30">
        <v>793</v>
      </c>
      <c r="C34" s="31" t="s">
        <v>42</v>
      </c>
      <c r="D34" s="31" t="s">
        <v>47</v>
      </c>
      <c r="E34" s="51" t="s">
        <v>126</v>
      </c>
      <c r="F34" s="31">
        <v>120</v>
      </c>
      <c r="G34" s="62">
        <v>1932890</v>
      </c>
      <c r="H34" s="62">
        <v>1972150</v>
      </c>
      <c r="I34" s="62">
        <v>2012910</v>
      </c>
      <c r="J34" s="33"/>
      <c r="K34" s="27"/>
    </row>
    <row r="35" spans="1:11" ht="35.1" customHeight="1">
      <c r="A35" s="32" t="s">
        <v>32</v>
      </c>
      <c r="B35" s="30">
        <v>793</v>
      </c>
      <c r="C35" s="31" t="s">
        <v>42</v>
      </c>
      <c r="D35" s="31" t="s">
        <v>47</v>
      </c>
      <c r="E35" s="51" t="s">
        <v>126</v>
      </c>
      <c r="F35" s="31">
        <v>200</v>
      </c>
      <c r="G35" s="62">
        <f>G36</f>
        <v>1125500</v>
      </c>
      <c r="H35" s="62">
        <f t="shared" ref="H35:I35" si="8">H36</f>
        <v>1045500</v>
      </c>
      <c r="I35" s="62">
        <f t="shared" si="8"/>
        <v>1015500</v>
      </c>
      <c r="J35" s="33"/>
      <c r="K35" s="27"/>
    </row>
    <row r="36" spans="1:11" ht="35.1" customHeight="1">
      <c r="A36" s="32" t="s">
        <v>31</v>
      </c>
      <c r="B36" s="30">
        <v>793</v>
      </c>
      <c r="C36" s="31" t="s">
        <v>42</v>
      </c>
      <c r="D36" s="31" t="s">
        <v>47</v>
      </c>
      <c r="E36" s="51" t="s">
        <v>126</v>
      </c>
      <c r="F36" s="31">
        <v>240</v>
      </c>
      <c r="G36" s="62">
        <v>1125500</v>
      </c>
      <c r="H36" s="62">
        <v>1045500</v>
      </c>
      <c r="I36" s="62">
        <v>1015500</v>
      </c>
      <c r="J36" s="33"/>
      <c r="K36" s="27"/>
    </row>
    <row r="37" spans="1:11" ht="20.100000000000001" customHeight="1">
      <c r="A37" s="32" t="s">
        <v>15</v>
      </c>
      <c r="B37" s="30">
        <v>793</v>
      </c>
      <c r="C37" s="31" t="s">
        <v>42</v>
      </c>
      <c r="D37" s="31" t="s">
        <v>47</v>
      </c>
      <c r="E37" s="51" t="s">
        <v>126</v>
      </c>
      <c r="F37" s="31">
        <v>800</v>
      </c>
      <c r="G37" s="62">
        <f>G38</f>
        <v>10000</v>
      </c>
      <c r="H37" s="62">
        <f t="shared" ref="H37:I37" si="9">H38</f>
        <v>10000</v>
      </c>
      <c r="I37" s="62">
        <f t="shared" si="9"/>
        <v>10000</v>
      </c>
      <c r="J37" s="33"/>
      <c r="K37" s="27"/>
    </row>
    <row r="38" spans="1:11" ht="20.100000000000001" customHeight="1">
      <c r="A38" s="32" t="s">
        <v>16</v>
      </c>
      <c r="B38" s="30">
        <v>793</v>
      </c>
      <c r="C38" s="31" t="s">
        <v>42</v>
      </c>
      <c r="D38" s="31" t="s">
        <v>47</v>
      </c>
      <c r="E38" s="51" t="s">
        <v>126</v>
      </c>
      <c r="F38" s="31">
        <v>850</v>
      </c>
      <c r="G38" s="62">
        <v>10000</v>
      </c>
      <c r="H38" s="62">
        <v>10000</v>
      </c>
      <c r="I38" s="62">
        <v>10000</v>
      </c>
      <c r="J38" s="33"/>
      <c r="K38" s="27"/>
    </row>
    <row r="39" spans="1:11" ht="35.1" customHeight="1">
      <c r="A39" s="32" t="s">
        <v>171</v>
      </c>
      <c r="B39" s="30">
        <v>793</v>
      </c>
      <c r="C39" s="31" t="s">
        <v>42</v>
      </c>
      <c r="D39" s="31" t="s">
        <v>47</v>
      </c>
      <c r="E39" s="51" t="s">
        <v>127</v>
      </c>
      <c r="F39" s="31" t="s">
        <v>170</v>
      </c>
      <c r="G39" s="62">
        <f>G40</f>
        <v>353000</v>
      </c>
      <c r="H39" s="62">
        <f t="shared" ref="H39:I39" si="10">H40</f>
        <v>363300</v>
      </c>
      <c r="I39" s="62">
        <f t="shared" si="10"/>
        <v>366900</v>
      </c>
      <c r="J39" s="33"/>
      <c r="K39" s="27"/>
    </row>
    <row r="40" spans="1:11" ht="20.100000000000001" customHeight="1">
      <c r="A40" s="32" t="s">
        <v>7</v>
      </c>
      <c r="B40" s="30">
        <v>793</v>
      </c>
      <c r="C40" s="31" t="s">
        <v>42</v>
      </c>
      <c r="D40" s="31" t="s">
        <v>47</v>
      </c>
      <c r="E40" s="51" t="s">
        <v>127</v>
      </c>
      <c r="F40" s="31">
        <v>500</v>
      </c>
      <c r="G40" s="62">
        <f>G41</f>
        <v>353000</v>
      </c>
      <c r="H40" s="62">
        <f t="shared" ref="H40" si="11">H41</f>
        <v>363300</v>
      </c>
      <c r="I40" s="62">
        <f t="shared" ref="I40" si="12">I41</f>
        <v>366900</v>
      </c>
      <c r="J40" s="33"/>
      <c r="K40" s="27"/>
    </row>
    <row r="41" spans="1:11" ht="20.100000000000001" customHeight="1">
      <c r="A41" s="32" t="s">
        <v>18</v>
      </c>
      <c r="B41" s="30">
        <v>793</v>
      </c>
      <c r="C41" s="31" t="s">
        <v>42</v>
      </c>
      <c r="D41" s="31" t="s">
        <v>47</v>
      </c>
      <c r="E41" s="51" t="s">
        <v>127</v>
      </c>
      <c r="F41" s="31">
        <v>540</v>
      </c>
      <c r="G41" s="62">
        <v>353000</v>
      </c>
      <c r="H41" s="62">
        <v>363300</v>
      </c>
      <c r="I41" s="62">
        <v>366900</v>
      </c>
      <c r="J41" s="33"/>
      <c r="K41" s="27"/>
    </row>
    <row r="42" spans="1:11" ht="50.1" customHeight="1">
      <c r="A42" s="20" t="s">
        <v>23</v>
      </c>
      <c r="B42" s="37">
        <v>793</v>
      </c>
      <c r="C42" s="25" t="s">
        <v>42</v>
      </c>
      <c r="D42" s="25" t="s">
        <v>48</v>
      </c>
      <c r="E42" s="113" t="s">
        <v>169</v>
      </c>
      <c r="F42" s="53" t="s">
        <v>170</v>
      </c>
      <c r="G42" s="67">
        <f>G43</f>
        <v>37700</v>
      </c>
      <c r="H42" s="67">
        <f t="shared" ref="H42:I46" si="13">H43</f>
        <v>38800</v>
      </c>
      <c r="I42" s="67">
        <f t="shared" si="13"/>
        <v>39200</v>
      </c>
      <c r="J42" s="33"/>
      <c r="K42" s="27"/>
    </row>
    <row r="43" spans="1:11" ht="20.100000000000001" customHeight="1">
      <c r="A43" s="22" t="s">
        <v>128</v>
      </c>
      <c r="B43" s="28">
        <v>793</v>
      </c>
      <c r="C43" s="29" t="s">
        <v>42</v>
      </c>
      <c r="D43" s="29" t="s">
        <v>48</v>
      </c>
      <c r="E43" s="50" t="s">
        <v>129</v>
      </c>
      <c r="F43" s="115" t="s">
        <v>170</v>
      </c>
      <c r="G43" s="59">
        <f>G44</f>
        <v>37700</v>
      </c>
      <c r="H43" s="59">
        <f t="shared" si="13"/>
        <v>38800</v>
      </c>
      <c r="I43" s="59">
        <f t="shared" si="13"/>
        <v>39200</v>
      </c>
      <c r="J43" s="33"/>
      <c r="K43" s="27"/>
    </row>
    <row r="44" spans="1:11" ht="20.100000000000001" customHeight="1">
      <c r="A44" s="32" t="s">
        <v>130</v>
      </c>
      <c r="B44" s="30">
        <v>793</v>
      </c>
      <c r="C44" s="31" t="s">
        <v>42</v>
      </c>
      <c r="D44" s="31" t="s">
        <v>48</v>
      </c>
      <c r="E44" s="51" t="s">
        <v>131</v>
      </c>
      <c r="F44" s="43" t="s">
        <v>170</v>
      </c>
      <c r="G44" s="61">
        <f>G45</f>
        <v>37700</v>
      </c>
      <c r="H44" s="61">
        <f t="shared" si="13"/>
        <v>38800</v>
      </c>
      <c r="I44" s="61">
        <f t="shared" si="13"/>
        <v>39200</v>
      </c>
      <c r="J44" s="33"/>
      <c r="K44" s="27"/>
    </row>
    <row r="45" spans="1:11" ht="35.1" customHeight="1">
      <c r="A45" s="32" t="s">
        <v>171</v>
      </c>
      <c r="B45" s="30">
        <v>793</v>
      </c>
      <c r="C45" s="31" t="s">
        <v>42</v>
      </c>
      <c r="D45" s="31" t="s">
        <v>48</v>
      </c>
      <c r="E45" s="51" t="s">
        <v>132</v>
      </c>
      <c r="F45" s="43" t="s">
        <v>170</v>
      </c>
      <c r="G45" s="61">
        <f>G46</f>
        <v>37700</v>
      </c>
      <c r="H45" s="61">
        <f t="shared" si="13"/>
        <v>38800</v>
      </c>
      <c r="I45" s="61">
        <f t="shared" si="13"/>
        <v>39200</v>
      </c>
      <c r="J45" s="33"/>
      <c r="K45" s="27"/>
    </row>
    <row r="46" spans="1:11" ht="20.100000000000001" customHeight="1">
      <c r="A46" s="32" t="s">
        <v>7</v>
      </c>
      <c r="B46" s="30">
        <v>793</v>
      </c>
      <c r="C46" s="31" t="s">
        <v>42</v>
      </c>
      <c r="D46" s="31" t="s">
        <v>48</v>
      </c>
      <c r="E46" s="51" t="s">
        <v>132</v>
      </c>
      <c r="F46" s="43">
        <v>500</v>
      </c>
      <c r="G46" s="61">
        <f>G47</f>
        <v>37700</v>
      </c>
      <c r="H46" s="61">
        <f t="shared" si="13"/>
        <v>38800</v>
      </c>
      <c r="I46" s="61">
        <f t="shared" si="13"/>
        <v>39200</v>
      </c>
      <c r="J46" s="33"/>
      <c r="K46" s="27"/>
    </row>
    <row r="47" spans="1:11" ht="20.100000000000001" customHeight="1">
      <c r="A47" s="34" t="s">
        <v>18</v>
      </c>
      <c r="B47" s="35">
        <v>793</v>
      </c>
      <c r="C47" s="36" t="s">
        <v>42</v>
      </c>
      <c r="D47" s="36" t="s">
        <v>48</v>
      </c>
      <c r="E47" s="52" t="s">
        <v>132</v>
      </c>
      <c r="F47" s="44">
        <v>540</v>
      </c>
      <c r="G47" s="66">
        <v>37700</v>
      </c>
      <c r="H47" s="66">
        <v>38800</v>
      </c>
      <c r="I47" s="63">
        <v>39200</v>
      </c>
      <c r="J47" s="33"/>
      <c r="K47" s="27"/>
    </row>
    <row r="48" spans="1:11" ht="20.100000000000001" customHeight="1">
      <c r="A48" s="23" t="s">
        <v>24</v>
      </c>
      <c r="B48" s="37">
        <v>793</v>
      </c>
      <c r="C48" s="25" t="s">
        <v>42</v>
      </c>
      <c r="D48" s="25" t="s">
        <v>49</v>
      </c>
      <c r="E48" s="113" t="s">
        <v>169</v>
      </c>
      <c r="F48" s="53" t="s">
        <v>170</v>
      </c>
      <c r="G48" s="67">
        <f>G49</f>
        <v>8000</v>
      </c>
      <c r="H48" s="67">
        <f t="shared" ref="H48:I51" si="14">H49</f>
        <v>8000</v>
      </c>
      <c r="I48" s="67">
        <f t="shared" si="14"/>
        <v>8000</v>
      </c>
      <c r="J48" s="33"/>
      <c r="K48" s="27"/>
    </row>
    <row r="49" spans="1:11" ht="20.100000000000001" customHeight="1">
      <c r="A49" s="22" t="s">
        <v>66</v>
      </c>
      <c r="B49" s="28">
        <v>793</v>
      </c>
      <c r="C49" s="29" t="s">
        <v>42</v>
      </c>
      <c r="D49" s="29" t="s">
        <v>49</v>
      </c>
      <c r="E49" s="50" t="s">
        <v>133</v>
      </c>
      <c r="F49" s="115" t="s">
        <v>170</v>
      </c>
      <c r="G49" s="59">
        <f>G50</f>
        <v>8000</v>
      </c>
      <c r="H49" s="59">
        <f t="shared" si="14"/>
        <v>8000</v>
      </c>
      <c r="I49" s="59">
        <f t="shared" si="14"/>
        <v>8000</v>
      </c>
      <c r="J49" s="33"/>
      <c r="K49" s="27"/>
    </row>
    <row r="50" spans="1:11" ht="20.100000000000001" customHeight="1">
      <c r="A50" s="32" t="s">
        <v>34</v>
      </c>
      <c r="B50" s="30">
        <v>793</v>
      </c>
      <c r="C50" s="31" t="s">
        <v>42</v>
      </c>
      <c r="D50" s="31" t="s">
        <v>49</v>
      </c>
      <c r="E50" s="51" t="s">
        <v>134</v>
      </c>
      <c r="F50" s="43" t="s">
        <v>170</v>
      </c>
      <c r="G50" s="61">
        <f>G51</f>
        <v>8000</v>
      </c>
      <c r="H50" s="61">
        <f t="shared" si="14"/>
        <v>8000</v>
      </c>
      <c r="I50" s="61">
        <f t="shared" si="14"/>
        <v>8000</v>
      </c>
      <c r="J50" s="33"/>
      <c r="K50" s="27"/>
    </row>
    <row r="51" spans="1:11" ht="20.100000000000001" customHeight="1">
      <c r="A51" s="32" t="s">
        <v>15</v>
      </c>
      <c r="B51" s="30">
        <v>793</v>
      </c>
      <c r="C51" s="31" t="s">
        <v>42</v>
      </c>
      <c r="D51" s="31" t="s">
        <v>49</v>
      </c>
      <c r="E51" s="51" t="s">
        <v>134</v>
      </c>
      <c r="F51" s="43">
        <v>800</v>
      </c>
      <c r="G51" s="61">
        <f>G52</f>
        <v>8000</v>
      </c>
      <c r="H51" s="61">
        <f t="shared" si="14"/>
        <v>8000</v>
      </c>
      <c r="I51" s="61">
        <f t="shared" si="14"/>
        <v>8000</v>
      </c>
      <c r="J51" s="33"/>
      <c r="K51" s="27"/>
    </row>
    <row r="52" spans="1:11" ht="20.100000000000001" customHeight="1">
      <c r="A52" s="34" t="s">
        <v>25</v>
      </c>
      <c r="B52" s="35">
        <v>793</v>
      </c>
      <c r="C52" s="36" t="s">
        <v>42</v>
      </c>
      <c r="D52" s="36" t="s">
        <v>49</v>
      </c>
      <c r="E52" s="52" t="s">
        <v>134</v>
      </c>
      <c r="F52" s="44">
        <v>870</v>
      </c>
      <c r="G52" s="66">
        <v>8000</v>
      </c>
      <c r="H52" s="66">
        <v>8000</v>
      </c>
      <c r="I52" s="63">
        <v>8000</v>
      </c>
      <c r="J52" s="33"/>
      <c r="K52" s="27"/>
    </row>
    <row r="53" spans="1:11" ht="20.100000000000001" hidden="1" customHeight="1">
      <c r="A53" s="23" t="s">
        <v>5</v>
      </c>
      <c r="B53" s="37">
        <v>793</v>
      </c>
      <c r="C53" s="25" t="s">
        <v>42</v>
      </c>
      <c r="D53" s="25" t="s">
        <v>50</v>
      </c>
      <c r="E53" s="53"/>
      <c r="F53" s="53"/>
      <c r="G53" s="67">
        <f>G54</f>
        <v>0</v>
      </c>
      <c r="H53" s="67">
        <f t="shared" ref="H53:I54" si="15">H54</f>
        <v>0</v>
      </c>
      <c r="I53" s="67">
        <f t="shared" si="15"/>
        <v>0</v>
      </c>
      <c r="J53" s="33"/>
      <c r="K53" s="27"/>
    </row>
    <row r="54" spans="1:11" ht="20.100000000000001" hidden="1" customHeight="1">
      <c r="A54" s="69" t="s">
        <v>124</v>
      </c>
      <c r="B54" s="28">
        <v>793</v>
      </c>
      <c r="C54" s="29" t="s">
        <v>42</v>
      </c>
      <c r="D54" s="29" t="s">
        <v>50</v>
      </c>
      <c r="E54" s="50" t="s">
        <v>125</v>
      </c>
      <c r="F54" s="117"/>
      <c r="G54" s="68">
        <f>G55</f>
        <v>0</v>
      </c>
      <c r="H54" s="68">
        <f t="shared" si="15"/>
        <v>0</v>
      </c>
      <c r="I54" s="68">
        <f t="shared" si="15"/>
        <v>0</v>
      </c>
      <c r="J54" s="33"/>
      <c r="K54" s="27"/>
    </row>
    <row r="55" spans="1:11" ht="20.100000000000001" hidden="1" customHeight="1">
      <c r="A55" s="21" t="s">
        <v>135</v>
      </c>
      <c r="B55" s="30">
        <v>793</v>
      </c>
      <c r="C55" s="31" t="s">
        <v>42</v>
      </c>
      <c r="D55" s="31" t="s">
        <v>50</v>
      </c>
      <c r="E55" s="51" t="s">
        <v>136</v>
      </c>
      <c r="F55" s="43"/>
      <c r="G55" s="61">
        <f>G56+G58</f>
        <v>0</v>
      </c>
      <c r="H55" s="61">
        <f t="shared" ref="H55:I55" si="16">H56+H58</f>
        <v>0</v>
      </c>
      <c r="I55" s="61">
        <f t="shared" si="16"/>
        <v>0</v>
      </c>
      <c r="J55" s="33"/>
      <c r="K55" s="27"/>
    </row>
    <row r="56" spans="1:11" ht="35.1" hidden="1" customHeight="1">
      <c r="A56" s="32" t="s">
        <v>32</v>
      </c>
      <c r="B56" s="30">
        <v>793</v>
      </c>
      <c r="C56" s="31" t="s">
        <v>42</v>
      </c>
      <c r="D56" s="31" t="s">
        <v>50</v>
      </c>
      <c r="E56" s="51" t="s">
        <v>136</v>
      </c>
      <c r="F56" s="43">
        <v>200</v>
      </c>
      <c r="G56" s="61">
        <f>G57</f>
        <v>0</v>
      </c>
      <c r="H56" s="61">
        <f t="shared" ref="H56:I56" si="17">H57</f>
        <v>0</v>
      </c>
      <c r="I56" s="61">
        <f t="shared" si="17"/>
        <v>0</v>
      </c>
      <c r="J56" s="33"/>
      <c r="K56" s="27"/>
    </row>
    <row r="57" spans="1:11" ht="35.1" hidden="1" customHeight="1">
      <c r="A57" s="32" t="s">
        <v>31</v>
      </c>
      <c r="B57" s="30">
        <v>793</v>
      </c>
      <c r="C57" s="31" t="s">
        <v>42</v>
      </c>
      <c r="D57" s="31" t="s">
        <v>50</v>
      </c>
      <c r="E57" s="51" t="s">
        <v>136</v>
      </c>
      <c r="F57" s="43">
        <v>240</v>
      </c>
      <c r="G57" s="61"/>
      <c r="H57" s="61"/>
      <c r="I57" s="61"/>
      <c r="J57" s="33"/>
      <c r="K57" s="27"/>
    </row>
    <row r="58" spans="1:11" ht="20.100000000000001" hidden="1" customHeight="1">
      <c r="A58" s="69" t="s">
        <v>15</v>
      </c>
      <c r="B58" s="70">
        <v>793</v>
      </c>
      <c r="C58" s="71" t="s">
        <v>42</v>
      </c>
      <c r="D58" s="71" t="s">
        <v>47</v>
      </c>
      <c r="E58" s="72" t="s">
        <v>136</v>
      </c>
      <c r="F58" s="71">
        <v>800</v>
      </c>
      <c r="G58" s="74">
        <f>G59</f>
        <v>0</v>
      </c>
      <c r="H58" s="74">
        <f t="shared" ref="H58" si="18">H59</f>
        <v>0</v>
      </c>
      <c r="I58" s="74">
        <f t="shared" ref="I58" si="19">I59</f>
        <v>0</v>
      </c>
      <c r="J58" s="33"/>
      <c r="K58" s="27"/>
    </row>
    <row r="59" spans="1:11" ht="20.100000000000001" hidden="1" customHeight="1">
      <c r="A59" s="32" t="s">
        <v>16</v>
      </c>
      <c r="B59" s="30">
        <v>793</v>
      </c>
      <c r="C59" s="31" t="s">
        <v>42</v>
      </c>
      <c r="D59" s="31" t="s">
        <v>47</v>
      </c>
      <c r="E59" s="51" t="s">
        <v>136</v>
      </c>
      <c r="F59" s="31">
        <v>850</v>
      </c>
      <c r="G59" s="62"/>
      <c r="H59" s="62"/>
      <c r="I59" s="62"/>
      <c r="J59" s="33"/>
      <c r="K59" s="27"/>
    </row>
    <row r="60" spans="1:11" ht="20.100000000000001" customHeight="1">
      <c r="A60" s="23" t="s">
        <v>26</v>
      </c>
      <c r="B60" s="37">
        <v>793</v>
      </c>
      <c r="C60" s="25" t="s">
        <v>45</v>
      </c>
      <c r="D60" s="25" t="s">
        <v>44</v>
      </c>
      <c r="E60" s="113" t="s">
        <v>169</v>
      </c>
      <c r="F60" s="53" t="s">
        <v>170</v>
      </c>
      <c r="G60" s="67">
        <f>G61</f>
        <v>126161.35</v>
      </c>
      <c r="H60" s="67">
        <f t="shared" ref="H60:I62" si="20">H61</f>
        <v>130480.04000000001</v>
      </c>
      <c r="I60" s="67">
        <f t="shared" si="20"/>
        <v>135165.26</v>
      </c>
      <c r="J60" s="33"/>
      <c r="K60" s="27"/>
    </row>
    <row r="61" spans="1:11" ht="20.100000000000001" customHeight="1">
      <c r="A61" s="23" t="s">
        <v>27</v>
      </c>
      <c r="B61" s="37">
        <v>793</v>
      </c>
      <c r="C61" s="25" t="s">
        <v>45</v>
      </c>
      <c r="D61" s="25" t="s">
        <v>46</v>
      </c>
      <c r="E61" s="113" t="s">
        <v>169</v>
      </c>
      <c r="F61" s="53" t="s">
        <v>170</v>
      </c>
      <c r="G61" s="67">
        <f>G62</f>
        <v>126161.35</v>
      </c>
      <c r="H61" s="67">
        <f t="shared" si="20"/>
        <v>130480.04000000001</v>
      </c>
      <c r="I61" s="67">
        <f t="shared" si="20"/>
        <v>135165.26</v>
      </c>
      <c r="J61" s="33"/>
      <c r="K61" s="27"/>
    </row>
    <row r="62" spans="1:11" ht="20.100000000000001" customHeight="1">
      <c r="A62" s="40" t="s">
        <v>112</v>
      </c>
      <c r="B62" s="28">
        <v>793</v>
      </c>
      <c r="C62" s="29" t="s">
        <v>45</v>
      </c>
      <c r="D62" s="29" t="s">
        <v>46</v>
      </c>
      <c r="E62" s="50" t="s">
        <v>111</v>
      </c>
      <c r="F62" s="115" t="s">
        <v>170</v>
      </c>
      <c r="G62" s="59">
        <f>G63</f>
        <v>126161.35</v>
      </c>
      <c r="H62" s="59">
        <f t="shared" si="20"/>
        <v>130480.04000000001</v>
      </c>
      <c r="I62" s="59">
        <f t="shared" si="20"/>
        <v>135165.26</v>
      </c>
      <c r="J62" s="33"/>
      <c r="K62" s="27"/>
    </row>
    <row r="63" spans="1:11" ht="35.1" customHeight="1">
      <c r="A63" s="21" t="s">
        <v>81</v>
      </c>
      <c r="B63" s="30">
        <v>793</v>
      </c>
      <c r="C63" s="31" t="s">
        <v>45</v>
      </c>
      <c r="D63" s="31" t="s">
        <v>46</v>
      </c>
      <c r="E63" s="51" t="s">
        <v>114</v>
      </c>
      <c r="F63" s="31" t="s">
        <v>170</v>
      </c>
      <c r="G63" s="62">
        <f>G64+G66</f>
        <v>126161.35</v>
      </c>
      <c r="H63" s="62">
        <f t="shared" ref="H63:I63" si="21">H64+H66</f>
        <v>130480.04000000001</v>
      </c>
      <c r="I63" s="62">
        <f t="shared" si="21"/>
        <v>135165.26</v>
      </c>
      <c r="J63" s="33"/>
      <c r="K63" s="27"/>
    </row>
    <row r="64" spans="1:11" ht="69.95" customHeight="1">
      <c r="A64" s="32" t="s">
        <v>13</v>
      </c>
      <c r="B64" s="30">
        <v>793</v>
      </c>
      <c r="C64" s="31" t="s">
        <v>45</v>
      </c>
      <c r="D64" s="31" t="s">
        <v>46</v>
      </c>
      <c r="E64" s="51" t="s">
        <v>114</v>
      </c>
      <c r="F64" s="31">
        <v>100</v>
      </c>
      <c r="G64" s="62">
        <f>G65</f>
        <v>111796.5</v>
      </c>
      <c r="H64" s="62">
        <f t="shared" ref="H64:I64" si="22">H65</f>
        <v>116268.3</v>
      </c>
      <c r="I64" s="62">
        <f t="shared" si="22"/>
        <v>120918.9</v>
      </c>
      <c r="J64" s="33"/>
      <c r="K64" s="27"/>
    </row>
    <row r="65" spans="1:11" ht="35.1" customHeight="1">
      <c r="A65" s="32" t="s">
        <v>14</v>
      </c>
      <c r="B65" s="30">
        <v>793</v>
      </c>
      <c r="C65" s="31" t="s">
        <v>45</v>
      </c>
      <c r="D65" s="31" t="s">
        <v>46</v>
      </c>
      <c r="E65" s="51" t="s">
        <v>114</v>
      </c>
      <c r="F65" s="31">
        <v>120</v>
      </c>
      <c r="G65" s="61">
        <v>111796.5</v>
      </c>
      <c r="H65" s="61">
        <v>116268.3</v>
      </c>
      <c r="I65" s="61">
        <v>120918.9</v>
      </c>
      <c r="J65" s="33"/>
      <c r="K65" s="27"/>
    </row>
    <row r="66" spans="1:11" ht="35.1" customHeight="1">
      <c r="A66" s="32" t="s">
        <v>32</v>
      </c>
      <c r="B66" s="30">
        <v>793</v>
      </c>
      <c r="C66" s="31" t="s">
        <v>45</v>
      </c>
      <c r="D66" s="31" t="s">
        <v>46</v>
      </c>
      <c r="E66" s="51" t="s">
        <v>114</v>
      </c>
      <c r="F66" s="43">
        <v>200</v>
      </c>
      <c r="G66" s="61">
        <f>G67</f>
        <v>14364.85</v>
      </c>
      <c r="H66" s="61">
        <f t="shared" ref="H66:I66" si="23">H67</f>
        <v>14211.74</v>
      </c>
      <c r="I66" s="61">
        <f t="shared" si="23"/>
        <v>14246.36</v>
      </c>
      <c r="J66" s="33"/>
      <c r="K66" s="27"/>
    </row>
    <row r="67" spans="1:11" ht="35.1" customHeight="1">
      <c r="A67" s="34" t="s">
        <v>31</v>
      </c>
      <c r="B67" s="35">
        <v>793</v>
      </c>
      <c r="C67" s="36" t="s">
        <v>45</v>
      </c>
      <c r="D67" s="36" t="s">
        <v>46</v>
      </c>
      <c r="E67" s="51" t="s">
        <v>114</v>
      </c>
      <c r="F67" s="44">
        <v>240</v>
      </c>
      <c r="G67" s="62">
        <v>14364.85</v>
      </c>
      <c r="H67" s="62">
        <v>14211.74</v>
      </c>
      <c r="I67" s="62">
        <v>14246.36</v>
      </c>
      <c r="J67" s="33"/>
      <c r="K67" s="27"/>
    </row>
    <row r="68" spans="1:11" ht="35.1" hidden="1" customHeight="1">
      <c r="A68" s="23" t="s">
        <v>36</v>
      </c>
      <c r="B68" s="37">
        <v>793</v>
      </c>
      <c r="C68" s="25" t="s">
        <v>46</v>
      </c>
      <c r="D68" s="25" t="s">
        <v>44</v>
      </c>
      <c r="E68" s="54"/>
      <c r="F68" s="53"/>
      <c r="G68" s="67">
        <f t="shared" ref="G68:G73" si="24">G69</f>
        <v>0</v>
      </c>
      <c r="H68" s="67">
        <f t="shared" ref="H68:I73" si="25">H69</f>
        <v>0</v>
      </c>
      <c r="I68" s="67">
        <f t="shared" si="25"/>
        <v>0</v>
      </c>
      <c r="J68" s="33"/>
      <c r="K68" s="27"/>
    </row>
    <row r="69" spans="1:11" ht="35.1" hidden="1" customHeight="1">
      <c r="A69" s="46" t="s">
        <v>100</v>
      </c>
      <c r="B69" s="37">
        <v>793</v>
      </c>
      <c r="C69" s="25" t="s">
        <v>46</v>
      </c>
      <c r="D69" s="25" t="s">
        <v>51</v>
      </c>
      <c r="E69" s="54"/>
      <c r="F69" s="53"/>
      <c r="G69" s="67">
        <f t="shared" si="24"/>
        <v>0</v>
      </c>
      <c r="H69" s="67">
        <f t="shared" si="25"/>
        <v>0</v>
      </c>
      <c r="I69" s="67">
        <f t="shared" si="25"/>
        <v>0</v>
      </c>
      <c r="J69" s="33"/>
      <c r="K69" s="27"/>
    </row>
    <row r="70" spans="1:11" ht="35.1" hidden="1" customHeight="1">
      <c r="A70" s="40" t="s">
        <v>137</v>
      </c>
      <c r="B70" s="28">
        <v>793</v>
      </c>
      <c r="C70" s="29" t="s">
        <v>46</v>
      </c>
      <c r="D70" s="29" t="s">
        <v>51</v>
      </c>
      <c r="E70" s="50" t="s">
        <v>138</v>
      </c>
      <c r="F70" s="115"/>
      <c r="G70" s="59">
        <f t="shared" si="24"/>
        <v>0</v>
      </c>
      <c r="H70" s="59">
        <f t="shared" si="25"/>
        <v>0</v>
      </c>
      <c r="I70" s="59">
        <f t="shared" si="25"/>
        <v>0</v>
      </c>
      <c r="J70" s="33"/>
      <c r="K70" s="27"/>
    </row>
    <row r="71" spans="1:11" ht="35.1" hidden="1" customHeight="1">
      <c r="A71" s="21" t="s">
        <v>139</v>
      </c>
      <c r="B71" s="30">
        <v>793</v>
      </c>
      <c r="C71" s="31" t="s">
        <v>46</v>
      </c>
      <c r="D71" s="31" t="s">
        <v>51</v>
      </c>
      <c r="E71" s="51" t="s">
        <v>140</v>
      </c>
      <c r="F71" s="43"/>
      <c r="G71" s="61">
        <f t="shared" si="24"/>
        <v>0</v>
      </c>
      <c r="H71" s="61">
        <f t="shared" si="25"/>
        <v>0</v>
      </c>
      <c r="I71" s="61">
        <f t="shared" si="25"/>
        <v>0</v>
      </c>
      <c r="J71" s="33"/>
      <c r="K71" s="27"/>
    </row>
    <row r="72" spans="1:11" ht="35.1" hidden="1" customHeight="1">
      <c r="A72" s="21" t="s">
        <v>141</v>
      </c>
      <c r="B72" s="30">
        <v>793</v>
      </c>
      <c r="C72" s="31" t="s">
        <v>46</v>
      </c>
      <c r="D72" s="31" t="s">
        <v>51</v>
      </c>
      <c r="E72" s="51" t="s">
        <v>142</v>
      </c>
      <c r="F72" s="43"/>
      <c r="G72" s="61">
        <f t="shared" si="24"/>
        <v>0</v>
      </c>
      <c r="H72" s="61">
        <f t="shared" si="25"/>
        <v>0</v>
      </c>
      <c r="I72" s="61">
        <f t="shared" si="25"/>
        <v>0</v>
      </c>
      <c r="J72" s="33"/>
      <c r="K72" s="27"/>
    </row>
    <row r="73" spans="1:11" ht="35.1" hidden="1" customHeight="1">
      <c r="A73" s="32" t="s">
        <v>32</v>
      </c>
      <c r="B73" s="30">
        <v>793</v>
      </c>
      <c r="C73" s="31" t="s">
        <v>46</v>
      </c>
      <c r="D73" s="31" t="s">
        <v>51</v>
      </c>
      <c r="E73" s="51" t="s">
        <v>142</v>
      </c>
      <c r="F73" s="43">
        <v>200</v>
      </c>
      <c r="G73" s="61">
        <f t="shared" si="24"/>
        <v>0</v>
      </c>
      <c r="H73" s="61">
        <f t="shared" si="25"/>
        <v>0</v>
      </c>
      <c r="I73" s="61">
        <f t="shared" si="25"/>
        <v>0</v>
      </c>
      <c r="J73" s="33"/>
      <c r="K73" s="27"/>
    </row>
    <row r="74" spans="1:11" ht="35.1" hidden="1" customHeight="1">
      <c r="A74" s="32" t="s">
        <v>31</v>
      </c>
      <c r="B74" s="30">
        <v>793</v>
      </c>
      <c r="C74" s="31" t="s">
        <v>46</v>
      </c>
      <c r="D74" s="31" t="s">
        <v>51</v>
      </c>
      <c r="E74" s="51" t="s">
        <v>142</v>
      </c>
      <c r="F74" s="43">
        <v>240</v>
      </c>
      <c r="G74" s="61"/>
      <c r="H74" s="61"/>
      <c r="I74" s="61"/>
      <c r="J74" s="33"/>
      <c r="K74" s="27"/>
    </row>
    <row r="75" spans="1:11" ht="35.1" hidden="1" customHeight="1">
      <c r="A75" s="32" t="s">
        <v>43</v>
      </c>
      <c r="B75" s="30">
        <v>793</v>
      </c>
      <c r="C75" s="31" t="s">
        <v>46</v>
      </c>
      <c r="D75" s="31" t="s">
        <v>51</v>
      </c>
      <c r="E75" s="51" t="s">
        <v>82</v>
      </c>
      <c r="F75" s="43">
        <v>600</v>
      </c>
      <c r="G75" s="61"/>
      <c r="H75" s="61"/>
      <c r="I75" s="62"/>
      <c r="J75" s="33"/>
      <c r="K75" s="27"/>
    </row>
    <row r="76" spans="1:11" ht="20.100000000000001" hidden="1" customHeight="1">
      <c r="A76" s="34" t="s">
        <v>37</v>
      </c>
      <c r="B76" s="35">
        <v>793</v>
      </c>
      <c r="C76" s="36" t="s">
        <v>46</v>
      </c>
      <c r="D76" s="36" t="s">
        <v>51</v>
      </c>
      <c r="E76" s="52" t="s">
        <v>83</v>
      </c>
      <c r="F76" s="44">
        <v>630</v>
      </c>
      <c r="G76" s="66"/>
      <c r="H76" s="66"/>
      <c r="I76" s="63"/>
      <c r="J76" s="33"/>
      <c r="K76" s="27"/>
    </row>
    <row r="77" spans="1:11" ht="20.100000000000001" hidden="1" customHeight="1">
      <c r="A77" s="23" t="s">
        <v>6</v>
      </c>
      <c r="B77" s="37">
        <v>793</v>
      </c>
      <c r="C77" s="25" t="s">
        <v>47</v>
      </c>
      <c r="D77" s="25" t="s">
        <v>44</v>
      </c>
      <c r="E77" s="54"/>
      <c r="F77" s="25"/>
      <c r="G77" s="58"/>
      <c r="H77" s="58"/>
      <c r="I77" s="58"/>
      <c r="J77" s="33"/>
      <c r="K77" s="27"/>
    </row>
    <row r="78" spans="1:11" ht="20.100000000000001" hidden="1" customHeight="1">
      <c r="A78" s="23" t="s">
        <v>8</v>
      </c>
      <c r="B78" s="37">
        <v>793</v>
      </c>
      <c r="C78" s="25" t="s">
        <v>47</v>
      </c>
      <c r="D78" s="25" t="s">
        <v>52</v>
      </c>
      <c r="E78" s="54"/>
      <c r="F78" s="39"/>
      <c r="G78" s="64"/>
      <c r="H78" s="64"/>
      <c r="I78" s="64"/>
      <c r="J78" s="33"/>
      <c r="K78" s="27"/>
    </row>
    <row r="79" spans="1:11" ht="35.1" hidden="1" customHeight="1">
      <c r="A79" s="40" t="s">
        <v>64</v>
      </c>
      <c r="B79" s="28">
        <v>793</v>
      </c>
      <c r="C79" s="29" t="s">
        <v>47</v>
      </c>
      <c r="D79" s="29" t="s">
        <v>52</v>
      </c>
      <c r="E79" s="50" t="s">
        <v>84</v>
      </c>
      <c r="F79" s="115"/>
      <c r="G79" s="59"/>
      <c r="H79" s="59"/>
      <c r="I79" s="65"/>
      <c r="J79" s="33"/>
      <c r="K79" s="27"/>
    </row>
    <row r="80" spans="1:11" ht="90" hidden="1" customHeight="1">
      <c r="A80" s="21" t="s">
        <v>62</v>
      </c>
      <c r="B80" s="30">
        <v>793</v>
      </c>
      <c r="C80" s="31" t="s">
        <v>47</v>
      </c>
      <c r="D80" s="31" t="s">
        <v>52</v>
      </c>
      <c r="E80" s="51" t="s">
        <v>85</v>
      </c>
      <c r="F80" s="43"/>
      <c r="G80" s="61"/>
      <c r="H80" s="61"/>
      <c r="I80" s="62"/>
      <c r="J80" s="33"/>
      <c r="K80" s="27"/>
    </row>
    <row r="81" spans="1:11" ht="35.1" hidden="1" customHeight="1">
      <c r="A81" s="21" t="s">
        <v>32</v>
      </c>
      <c r="B81" s="30">
        <v>793</v>
      </c>
      <c r="C81" s="31" t="s">
        <v>47</v>
      </c>
      <c r="D81" s="31" t="s">
        <v>52</v>
      </c>
      <c r="E81" s="51" t="s">
        <v>85</v>
      </c>
      <c r="F81" s="43">
        <v>200</v>
      </c>
      <c r="G81" s="61"/>
      <c r="H81" s="61"/>
      <c r="I81" s="62"/>
      <c r="J81" s="33"/>
      <c r="K81" s="27"/>
    </row>
    <row r="82" spans="1:11" ht="35.1" hidden="1" customHeight="1">
      <c r="A82" s="21" t="s">
        <v>31</v>
      </c>
      <c r="B82" s="30">
        <v>793</v>
      </c>
      <c r="C82" s="31" t="s">
        <v>47</v>
      </c>
      <c r="D82" s="31" t="s">
        <v>52</v>
      </c>
      <c r="E82" s="51" t="s">
        <v>86</v>
      </c>
      <c r="F82" s="43">
        <v>240</v>
      </c>
      <c r="G82" s="61"/>
      <c r="H82" s="61"/>
      <c r="I82" s="62"/>
      <c r="J82" s="33"/>
      <c r="K82" s="27"/>
    </row>
    <row r="83" spans="1:11" ht="35.1" hidden="1" customHeight="1">
      <c r="A83" s="21" t="s">
        <v>63</v>
      </c>
      <c r="B83" s="30">
        <v>793</v>
      </c>
      <c r="C83" s="31" t="s">
        <v>47</v>
      </c>
      <c r="D83" s="31" t="s">
        <v>52</v>
      </c>
      <c r="E83" s="51" t="s">
        <v>87</v>
      </c>
      <c r="F83" s="31"/>
      <c r="G83" s="62"/>
      <c r="H83" s="62"/>
      <c r="I83" s="62"/>
      <c r="J83" s="33"/>
      <c r="K83" s="27"/>
    </row>
    <row r="84" spans="1:11" ht="90" hidden="1" customHeight="1">
      <c r="A84" s="21" t="s">
        <v>62</v>
      </c>
      <c r="B84" s="30">
        <v>793</v>
      </c>
      <c r="C84" s="31" t="s">
        <v>47</v>
      </c>
      <c r="D84" s="31" t="s">
        <v>52</v>
      </c>
      <c r="E84" s="51" t="s">
        <v>88</v>
      </c>
      <c r="F84" s="31"/>
      <c r="G84" s="62"/>
      <c r="H84" s="62"/>
      <c r="I84" s="62"/>
      <c r="J84" s="33"/>
      <c r="K84" s="27"/>
    </row>
    <row r="85" spans="1:11" ht="35.1" hidden="1" customHeight="1">
      <c r="A85" s="32" t="s">
        <v>32</v>
      </c>
      <c r="B85" s="30">
        <v>793</v>
      </c>
      <c r="C85" s="31" t="s">
        <v>47</v>
      </c>
      <c r="D85" s="31" t="s">
        <v>52</v>
      </c>
      <c r="E85" s="51" t="s">
        <v>89</v>
      </c>
      <c r="F85" s="31">
        <v>200</v>
      </c>
      <c r="G85" s="62"/>
      <c r="H85" s="62"/>
      <c r="I85" s="62"/>
      <c r="J85" s="33"/>
      <c r="K85" s="27"/>
    </row>
    <row r="86" spans="1:11" ht="35.1" hidden="1" customHeight="1">
      <c r="A86" s="34" t="s">
        <v>31</v>
      </c>
      <c r="B86" s="35">
        <v>793</v>
      </c>
      <c r="C86" s="36" t="s">
        <v>47</v>
      </c>
      <c r="D86" s="36" t="s">
        <v>52</v>
      </c>
      <c r="E86" s="52" t="s">
        <v>90</v>
      </c>
      <c r="F86" s="36">
        <v>240</v>
      </c>
      <c r="G86" s="63"/>
      <c r="H86" s="63"/>
      <c r="I86" s="63"/>
      <c r="J86" s="33"/>
      <c r="K86" s="27"/>
    </row>
    <row r="87" spans="1:11" ht="20.100000000000001" hidden="1" customHeight="1">
      <c r="A87" s="23" t="s">
        <v>9</v>
      </c>
      <c r="B87" s="37">
        <v>793</v>
      </c>
      <c r="C87" s="25" t="s">
        <v>47</v>
      </c>
      <c r="D87" s="25" t="s">
        <v>53</v>
      </c>
      <c r="E87" s="54"/>
      <c r="F87" s="39"/>
      <c r="G87" s="64"/>
      <c r="H87" s="64"/>
      <c r="I87" s="64"/>
      <c r="J87" s="33"/>
      <c r="K87" s="27"/>
    </row>
    <row r="88" spans="1:11" ht="35.1" hidden="1" customHeight="1">
      <c r="A88" s="22" t="s">
        <v>67</v>
      </c>
      <c r="B88" s="28">
        <v>793</v>
      </c>
      <c r="C88" s="29" t="s">
        <v>47</v>
      </c>
      <c r="D88" s="29" t="s">
        <v>53</v>
      </c>
      <c r="E88" s="50" t="s">
        <v>73</v>
      </c>
      <c r="F88" s="29"/>
      <c r="G88" s="65"/>
      <c r="H88" s="65"/>
      <c r="I88" s="65"/>
      <c r="J88" s="33"/>
      <c r="K88" s="27"/>
    </row>
    <row r="89" spans="1:11" ht="20.100000000000001" hidden="1" customHeight="1">
      <c r="A89" s="32" t="s">
        <v>72</v>
      </c>
      <c r="B89" s="30">
        <v>793</v>
      </c>
      <c r="C89" s="31" t="s">
        <v>47</v>
      </c>
      <c r="D89" s="31" t="s">
        <v>53</v>
      </c>
      <c r="E89" s="51" t="s">
        <v>74</v>
      </c>
      <c r="F89" s="43"/>
      <c r="G89" s="61"/>
      <c r="H89" s="61"/>
      <c r="I89" s="62"/>
      <c r="J89" s="33"/>
      <c r="K89" s="27"/>
    </row>
    <row r="90" spans="1:11" ht="35.1" hidden="1" customHeight="1">
      <c r="A90" s="32" t="s">
        <v>32</v>
      </c>
      <c r="B90" s="30">
        <v>793</v>
      </c>
      <c r="C90" s="31" t="s">
        <v>47</v>
      </c>
      <c r="D90" s="31" t="s">
        <v>53</v>
      </c>
      <c r="E90" s="51" t="s">
        <v>75</v>
      </c>
      <c r="F90" s="43">
        <v>200</v>
      </c>
      <c r="G90" s="61"/>
      <c r="H90" s="61"/>
      <c r="I90" s="62"/>
      <c r="J90" s="33"/>
      <c r="K90" s="27"/>
    </row>
    <row r="91" spans="1:11" ht="35.1" hidden="1" customHeight="1">
      <c r="A91" s="34" t="s">
        <v>31</v>
      </c>
      <c r="B91" s="35">
        <v>793</v>
      </c>
      <c r="C91" s="36" t="s">
        <v>47</v>
      </c>
      <c r="D91" s="36" t="s">
        <v>53</v>
      </c>
      <c r="E91" s="52" t="s">
        <v>91</v>
      </c>
      <c r="F91" s="44">
        <v>240</v>
      </c>
      <c r="G91" s="66"/>
      <c r="H91" s="66"/>
      <c r="I91" s="63"/>
      <c r="J91" s="33"/>
      <c r="K91" s="27"/>
    </row>
    <row r="92" spans="1:11" ht="20.100000000000001" hidden="1" customHeight="1">
      <c r="A92" s="38"/>
      <c r="B92" s="24"/>
      <c r="C92" s="39"/>
      <c r="D92" s="39"/>
      <c r="E92" s="54"/>
      <c r="F92" s="45"/>
      <c r="G92" s="57"/>
      <c r="H92" s="57"/>
      <c r="I92" s="64"/>
      <c r="J92" s="33"/>
      <c r="K92" s="27"/>
    </row>
    <row r="93" spans="1:11" ht="20.100000000000001" customHeight="1">
      <c r="A93" s="23" t="s">
        <v>10</v>
      </c>
      <c r="B93" s="37">
        <v>793</v>
      </c>
      <c r="C93" s="25" t="s">
        <v>54</v>
      </c>
      <c r="D93" s="25" t="s">
        <v>44</v>
      </c>
      <c r="E93" s="113" t="s">
        <v>169</v>
      </c>
      <c r="F93" s="53" t="s">
        <v>170</v>
      </c>
      <c r="G93" s="58">
        <f>G94+G106+G114</f>
        <v>853762.6</v>
      </c>
      <c r="H93" s="58">
        <f t="shared" ref="H93:I93" si="26">H94+H106+H114</f>
        <v>687930.08</v>
      </c>
      <c r="I93" s="58">
        <f t="shared" si="26"/>
        <v>527305.07999999996</v>
      </c>
      <c r="J93" s="33"/>
      <c r="K93" s="27"/>
    </row>
    <row r="94" spans="1:11" ht="20.100000000000001" hidden="1" customHeight="1">
      <c r="A94" s="23" t="s">
        <v>35</v>
      </c>
      <c r="B94" s="37">
        <v>793</v>
      </c>
      <c r="C94" s="25" t="s">
        <v>54</v>
      </c>
      <c r="D94" s="25" t="s">
        <v>42</v>
      </c>
      <c r="E94" s="113" t="s">
        <v>169</v>
      </c>
      <c r="F94" s="53" t="s">
        <v>170</v>
      </c>
      <c r="G94" s="57"/>
      <c r="H94" s="57"/>
      <c r="I94" s="58"/>
      <c r="J94" s="33"/>
      <c r="K94" s="27"/>
    </row>
    <row r="95" spans="1:11" ht="20.100000000000001" hidden="1" customHeight="1">
      <c r="A95" s="22" t="s">
        <v>70</v>
      </c>
      <c r="B95" s="28">
        <v>793</v>
      </c>
      <c r="C95" s="29" t="s">
        <v>54</v>
      </c>
      <c r="D95" s="29" t="s">
        <v>42</v>
      </c>
      <c r="E95" s="113" t="s">
        <v>169</v>
      </c>
      <c r="F95" s="53" t="s">
        <v>170</v>
      </c>
      <c r="G95" s="65"/>
      <c r="H95" s="65"/>
      <c r="I95" s="65"/>
      <c r="J95" s="33"/>
      <c r="K95" s="27"/>
    </row>
    <row r="96" spans="1:11" ht="90" hidden="1" customHeight="1">
      <c r="A96" s="32" t="s">
        <v>69</v>
      </c>
      <c r="B96" s="30">
        <v>793</v>
      </c>
      <c r="C96" s="31" t="s">
        <v>54</v>
      </c>
      <c r="D96" s="31" t="s">
        <v>42</v>
      </c>
      <c r="E96" s="113" t="s">
        <v>169</v>
      </c>
      <c r="F96" s="53" t="s">
        <v>170</v>
      </c>
      <c r="G96" s="62"/>
      <c r="H96" s="62"/>
      <c r="I96" s="62"/>
      <c r="J96" s="33"/>
      <c r="K96" s="27"/>
    </row>
    <row r="97" spans="1:11" ht="35.1" hidden="1" customHeight="1">
      <c r="A97" s="32" t="s">
        <v>32</v>
      </c>
      <c r="B97" s="30">
        <v>793</v>
      </c>
      <c r="C97" s="31" t="s">
        <v>54</v>
      </c>
      <c r="D97" s="31" t="s">
        <v>42</v>
      </c>
      <c r="E97" s="113" t="s">
        <v>169</v>
      </c>
      <c r="F97" s="53" t="s">
        <v>170</v>
      </c>
      <c r="G97" s="61"/>
      <c r="H97" s="61"/>
      <c r="I97" s="62"/>
      <c r="J97" s="33"/>
      <c r="K97" s="27"/>
    </row>
    <row r="98" spans="1:11" ht="35.1" hidden="1" customHeight="1">
      <c r="A98" s="32" t="s">
        <v>31</v>
      </c>
      <c r="B98" s="30">
        <v>793</v>
      </c>
      <c r="C98" s="31" t="s">
        <v>54</v>
      </c>
      <c r="D98" s="31" t="s">
        <v>42</v>
      </c>
      <c r="E98" s="113" t="s">
        <v>169</v>
      </c>
      <c r="F98" s="53" t="s">
        <v>170</v>
      </c>
      <c r="G98" s="61"/>
      <c r="H98" s="61"/>
      <c r="I98" s="62"/>
      <c r="J98" s="33"/>
      <c r="K98" s="27"/>
    </row>
    <row r="99" spans="1:11" ht="35.1" hidden="1" customHeight="1">
      <c r="A99" s="32" t="s">
        <v>143</v>
      </c>
      <c r="B99" s="30">
        <v>793</v>
      </c>
      <c r="C99" s="31" t="s">
        <v>54</v>
      </c>
      <c r="D99" s="31" t="s">
        <v>42</v>
      </c>
      <c r="E99" s="113" t="s">
        <v>169</v>
      </c>
      <c r="F99" s="53" t="s">
        <v>170</v>
      </c>
      <c r="G99" s="62"/>
      <c r="H99" s="62"/>
      <c r="I99" s="62"/>
      <c r="J99" s="33"/>
      <c r="K99" s="27"/>
    </row>
    <row r="100" spans="1:11" ht="20.100000000000001" hidden="1" customHeight="1">
      <c r="A100" s="32" t="s">
        <v>145</v>
      </c>
      <c r="B100" s="30">
        <v>793</v>
      </c>
      <c r="C100" s="31" t="s">
        <v>54</v>
      </c>
      <c r="D100" s="31" t="s">
        <v>42</v>
      </c>
      <c r="E100" s="113" t="s">
        <v>169</v>
      </c>
      <c r="F100" s="53" t="s">
        <v>170</v>
      </c>
      <c r="G100" s="62"/>
      <c r="H100" s="62"/>
      <c r="I100" s="62"/>
      <c r="J100" s="33"/>
      <c r="K100" s="27"/>
    </row>
    <row r="101" spans="1:11" ht="35.1" hidden="1" customHeight="1">
      <c r="A101" s="32" t="s">
        <v>32</v>
      </c>
      <c r="B101" s="30">
        <v>793</v>
      </c>
      <c r="C101" s="31" t="s">
        <v>54</v>
      </c>
      <c r="D101" s="31" t="s">
        <v>42</v>
      </c>
      <c r="E101" s="113" t="s">
        <v>169</v>
      </c>
      <c r="F101" s="53" t="s">
        <v>170</v>
      </c>
      <c r="G101" s="61"/>
      <c r="H101" s="61"/>
      <c r="I101" s="62"/>
      <c r="J101" s="33"/>
      <c r="K101" s="27"/>
    </row>
    <row r="102" spans="1:11" ht="35.1" hidden="1" customHeight="1">
      <c r="A102" s="32" t="s">
        <v>31</v>
      </c>
      <c r="B102" s="30">
        <v>793</v>
      </c>
      <c r="C102" s="31" t="s">
        <v>54</v>
      </c>
      <c r="D102" s="31" t="s">
        <v>42</v>
      </c>
      <c r="E102" s="113" t="s">
        <v>169</v>
      </c>
      <c r="F102" s="53" t="s">
        <v>170</v>
      </c>
      <c r="G102" s="61"/>
      <c r="H102" s="61"/>
      <c r="I102" s="62"/>
      <c r="J102" s="33"/>
      <c r="K102" s="27"/>
    </row>
    <row r="103" spans="1:11" ht="35.1" hidden="1" customHeight="1">
      <c r="A103" s="21" t="s">
        <v>76</v>
      </c>
      <c r="B103" s="30">
        <v>793</v>
      </c>
      <c r="C103" s="31" t="s">
        <v>54</v>
      </c>
      <c r="D103" s="31" t="s">
        <v>42</v>
      </c>
      <c r="E103" s="113" t="s">
        <v>169</v>
      </c>
      <c r="F103" s="53" t="s">
        <v>170</v>
      </c>
      <c r="G103" s="62"/>
      <c r="H103" s="62"/>
      <c r="I103" s="62"/>
      <c r="J103" s="33"/>
      <c r="K103" s="27"/>
    </row>
    <row r="104" spans="1:11" ht="35.1" hidden="1" customHeight="1">
      <c r="A104" s="32" t="s">
        <v>32</v>
      </c>
      <c r="B104" s="30">
        <v>793</v>
      </c>
      <c r="C104" s="31" t="s">
        <v>54</v>
      </c>
      <c r="D104" s="31" t="s">
        <v>42</v>
      </c>
      <c r="E104" s="113" t="s">
        <v>169</v>
      </c>
      <c r="F104" s="53" t="s">
        <v>170</v>
      </c>
      <c r="G104" s="61"/>
      <c r="H104" s="61"/>
      <c r="I104" s="62"/>
      <c r="J104" s="33"/>
      <c r="K104" s="27"/>
    </row>
    <row r="105" spans="1:11" ht="35.1" hidden="1" customHeight="1">
      <c r="A105" s="32" t="s">
        <v>31</v>
      </c>
      <c r="B105" s="30">
        <v>793</v>
      </c>
      <c r="C105" s="31" t="s">
        <v>54</v>
      </c>
      <c r="D105" s="31" t="s">
        <v>42</v>
      </c>
      <c r="E105" s="113" t="s">
        <v>169</v>
      </c>
      <c r="F105" s="53" t="s">
        <v>170</v>
      </c>
      <c r="G105" s="61"/>
      <c r="H105" s="61"/>
      <c r="I105" s="62"/>
      <c r="J105" s="33"/>
      <c r="K105" s="27"/>
    </row>
    <row r="106" spans="1:11" ht="20.100000000000001" hidden="1" customHeight="1">
      <c r="A106" s="23" t="s">
        <v>11</v>
      </c>
      <c r="B106" s="37">
        <v>793</v>
      </c>
      <c r="C106" s="25" t="s">
        <v>54</v>
      </c>
      <c r="D106" s="25" t="s">
        <v>45</v>
      </c>
      <c r="E106" s="113" t="s">
        <v>169</v>
      </c>
      <c r="F106" s="53" t="s">
        <v>170</v>
      </c>
      <c r="G106" s="57"/>
      <c r="H106" s="57"/>
      <c r="I106" s="58"/>
      <c r="J106" s="33"/>
      <c r="K106" s="27"/>
    </row>
    <row r="107" spans="1:11" ht="20.100000000000001" hidden="1" customHeight="1">
      <c r="A107" s="22" t="s">
        <v>68</v>
      </c>
      <c r="B107" s="28">
        <v>793</v>
      </c>
      <c r="C107" s="29" t="s">
        <v>54</v>
      </c>
      <c r="D107" s="29" t="s">
        <v>45</v>
      </c>
      <c r="E107" s="113" t="s">
        <v>169</v>
      </c>
      <c r="F107" s="53" t="s">
        <v>170</v>
      </c>
      <c r="G107" s="59"/>
      <c r="H107" s="59"/>
      <c r="I107" s="65"/>
      <c r="J107" s="33"/>
      <c r="K107" s="27"/>
    </row>
    <row r="108" spans="1:11" ht="90" hidden="1" customHeight="1">
      <c r="A108" s="32" t="s">
        <v>69</v>
      </c>
      <c r="B108" s="30">
        <v>793</v>
      </c>
      <c r="C108" s="31" t="s">
        <v>54</v>
      </c>
      <c r="D108" s="31" t="s">
        <v>45</v>
      </c>
      <c r="E108" s="113" t="s">
        <v>169</v>
      </c>
      <c r="F108" s="53" t="s">
        <v>170</v>
      </c>
      <c r="G108" s="62"/>
      <c r="H108" s="62"/>
      <c r="I108" s="62"/>
      <c r="J108" s="33"/>
      <c r="K108" s="27"/>
    </row>
    <row r="109" spans="1:11" ht="35.1" hidden="1" customHeight="1">
      <c r="A109" s="32" t="s">
        <v>32</v>
      </c>
      <c r="B109" s="30">
        <v>793</v>
      </c>
      <c r="C109" s="31" t="s">
        <v>54</v>
      </c>
      <c r="D109" s="31" t="s">
        <v>45</v>
      </c>
      <c r="E109" s="113" t="s">
        <v>169</v>
      </c>
      <c r="F109" s="53" t="s">
        <v>170</v>
      </c>
      <c r="G109" s="61"/>
      <c r="H109" s="61"/>
      <c r="I109" s="62"/>
      <c r="J109" s="33"/>
      <c r="K109" s="27"/>
    </row>
    <row r="110" spans="1:11" ht="35.1" hidden="1" customHeight="1">
      <c r="A110" s="32" t="s">
        <v>31</v>
      </c>
      <c r="B110" s="30">
        <v>793</v>
      </c>
      <c r="C110" s="31" t="s">
        <v>54</v>
      </c>
      <c r="D110" s="31" t="s">
        <v>45</v>
      </c>
      <c r="E110" s="113" t="s">
        <v>169</v>
      </c>
      <c r="F110" s="53" t="s">
        <v>170</v>
      </c>
      <c r="G110" s="61"/>
      <c r="H110" s="61"/>
      <c r="I110" s="62"/>
      <c r="J110" s="33"/>
      <c r="K110" s="27"/>
    </row>
    <row r="111" spans="1:11" ht="35.1" hidden="1" customHeight="1">
      <c r="A111" s="32" t="s">
        <v>80</v>
      </c>
      <c r="B111" s="30">
        <v>793</v>
      </c>
      <c r="C111" s="31" t="s">
        <v>54</v>
      </c>
      <c r="D111" s="31" t="s">
        <v>45</v>
      </c>
      <c r="E111" s="113" t="s">
        <v>169</v>
      </c>
      <c r="F111" s="53" t="s">
        <v>170</v>
      </c>
      <c r="G111" s="62"/>
      <c r="H111" s="62"/>
      <c r="I111" s="62"/>
      <c r="J111" s="33"/>
      <c r="K111" s="27"/>
    </row>
    <row r="112" spans="1:11" ht="35.1" hidden="1" customHeight="1">
      <c r="A112" s="32" t="s">
        <v>32</v>
      </c>
      <c r="B112" s="30">
        <v>793</v>
      </c>
      <c r="C112" s="31" t="s">
        <v>54</v>
      </c>
      <c r="D112" s="31" t="s">
        <v>45</v>
      </c>
      <c r="E112" s="113" t="s">
        <v>169</v>
      </c>
      <c r="F112" s="53" t="s">
        <v>170</v>
      </c>
      <c r="G112" s="61"/>
      <c r="H112" s="61"/>
      <c r="I112" s="62"/>
      <c r="J112" s="33"/>
      <c r="K112" s="27"/>
    </row>
    <row r="113" spans="1:11" ht="35.1" hidden="1" customHeight="1">
      <c r="A113" s="34" t="s">
        <v>31</v>
      </c>
      <c r="B113" s="35">
        <v>793</v>
      </c>
      <c r="C113" s="36" t="s">
        <v>54</v>
      </c>
      <c r="D113" s="36" t="s">
        <v>45</v>
      </c>
      <c r="E113" s="113" t="s">
        <v>169</v>
      </c>
      <c r="F113" s="53" t="s">
        <v>170</v>
      </c>
      <c r="G113" s="66"/>
      <c r="H113" s="66"/>
      <c r="I113" s="63"/>
      <c r="J113" s="33"/>
      <c r="K113" s="27"/>
    </row>
    <row r="114" spans="1:11" ht="20.100000000000001" customHeight="1">
      <c r="A114" s="23" t="s">
        <v>12</v>
      </c>
      <c r="B114" s="37">
        <v>793</v>
      </c>
      <c r="C114" s="25" t="s">
        <v>54</v>
      </c>
      <c r="D114" s="25" t="s">
        <v>46</v>
      </c>
      <c r="E114" s="113" t="s">
        <v>169</v>
      </c>
      <c r="F114" s="53" t="s">
        <v>170</v>
      </c>
      <c r="G114" s="67">
        <f>G115+G119</f>
        <v>853762.6</v>
      </c>
      <c r="H114" s="67">
        <f t="shared" ref="H114:I114" si="27">H115+H119</f>
        <v>687930.08</v>
      </c>
      <c r="I114" s="67">
        <f t="shared" si="27"/>
        <v>527305.07999999996</v>
      </c>
      <c r="J114" s="33"/>
      <c r="K114" s="27"/>
    </row>
    <row r="115" spans="1:11" ht="20.100000000000001" hidden="1" customHeight="1">
      <c r="A115" s="22" t="s">
        <v>71</v>
      </c>
      <c r="B115" s="28">
        <v>793</v>
      </c>
      <c r="C115" s="29" t="s">
        <v>54</v>
      </c>
      <c r="D115" s="29" t="s">
        <v>46</v>
      </c>
      <c r="E115" s="50" t="s">
        <v>92</v>
      </c>
      <c r="F115" s="117"/>
      <c r="G115" s="68"/>
      <c r="H115" s="68"/>
      <c r="I115" s="60"/>
      <c r="J115" s="33"/>
      <c r="K115" s="27"/>
    </row>
    <row r="116" spans="1:11" ht="90" hidden="1" customHeight="1">
      <c r="A116" s="32" t="s">
        <v>38</v>
      </c>
      <c r="B116" s="30">
        <v>793</v>
      </c>
      <c r="C116" s="31" t="s">
        <v>54</v>
      </c>
      <c r="D116" s="31" t="s">
        <v>46</v>
      </c>
      <c r="E116" s="51" t="s">
        <v>93</v>
      </c>
      <c r="F116" s="31"/>
      <c r="G116" s="62"/>
      <c r="H116" s="62"/>
      <c r="I116" s="62"/>
      <c r="J116" s="33"/>
      <c r="K116" s="27"/>
    </row>
    <row r="117" spans="1:11" ht="35.1" hidden="1" customHeight="1">
      <c r="A117" s="32" t="s">
        <v>32</v>
      </c>
      <c r="B117" s="30">
        <v>793</v>
      </c>
      <c r="C117" s="31" t="s">
        <v>54</v>
      </c>
      <c r="D117" s="31" t="s">
        <v>46</v>
      </c>
      <c r="E117" s="51" t="s">
        <v>94</v>
      </c>
      <c r="F117" s="31">
        <v>200</v>
      </c>
      <c r="G117" s="62"/>
      <c r="H117" s="62"/>
      <c r="I117" s="62"/>
      <c r="J117" s="33"/>
      <c r="K117" s="27"/>
    </row>
    <row r="118" spans="1:11" ht="35.1" hidden="1" customHeight="1">
      <c r="A118" s="32" t="s">
        <v>31</v>
      </c>
      <c r="B118" s="30">
        <v>793</v>
      </c>
      <c r="C118" s="31" t="s">
        <v>54</v>
      </c>
      <c r="D118" s="31" t="s">
        <v>46</v>
      </c>
      <c r="E118" s="51" t="s">
        <v>95</v>
      </c>
      <c r="F118" s="31">
        <v>240</v>
      </c>
      <c r="G118" s="62"/>
      <c r="H118" s="62"/>
      <c r="I118" s="62"/>
      <c r="J118" s="26"/>
      <c r="K118" s="27"/>
    </row>
    <row r="119" spans="1:11" ht="35.1" customHeight="1">
      <c r="A119" s="32" t="s">
        <v>143</v>
      </c>
      <c r="B119" s="30">
        <v>793</v>
      </c>
      <c r="C119" s="31" t="s">
        <v>54</v>
      </c>
      <c r="D119" s="31" t="s">
        <v>46</v>
      </c>
      <c r="E119" s="51" t="s">
        <v>144</v>
      </c>
      <c r="F119" s="31" t="s">
        <v>170</v>
      </c>
      <c r="G119" s="62">
        <f>G120</f>
        <v>853762.6</v>
      </c>
      <c r="H119" s="62">
        <f t="shared" ref="H119:I121" si="28">H120</f>
        <v>687930.08</v>
      </c>
      <c r="I119" s="62">
        <f t="shared" si="28"/>
        <v>527305.07999999996</v>
      </c>
      <c r="J119" s="26"/>
      <c r="K119" s="27"/>
    </row>
    <row r="120" spans="1:11" ht="20.100000000000001" customHeight="1">
      <c r="A120" s="32" t="s">
        <v>147</v>
      </c>
      <c r="B120" s="30">
        <v>793</v>
      </c>
      <c r="C120" s="31" t="s">
        <v>54</v>
      </c>
      <c r="D120" s="31" t="s">
        <v>46</v>
      </c>
      <c r="E120" s="51" t="s">
        <v>146</v>
      </c>
      <c r="F120" s="31" t="s">
        <v>170</v>
      </c>
      <c r="G120" s="62">
        <f>G121</f>
        <v>853762.6</v>
      </c>
      <c r="H120" s="62">
        <f t="shared" si="28"/>
        <v>687930.08</v>
      </c>
      <c r="I120" s="62">
        <f t="shared" si="28"/>
        <v>527305.07999999996</v>
      </c>
      <c r="J120" s="33"/>
      <c r="K120" s="27"/>
    </row>
    <row r="121" spans="1:11" ht="35.1" customHeight="1">
      <c r="A121" s="32" t="s">
        <v>32</v>
      </c>
      <c r="B121" s="30">
        <v>793</v>
      </c>
      <c r="C121" s="31" t="s">
        <v>54</v>
      </c>
      <c r="D121" s="31" t="s">
        <v>46</v>
      </c>
      <c r="E121" s="51" t="s">
        <v>146</v>
      </c>
      <c r="F121" s="31">
        <v>200</v>
      </c>
      <c r="G121" s="62">
        <f>G122</f>
        <v>853762.6</v>
      </c>
      <c r="H121" s="62">
        <f t="shared" si="28"/>
        <v>687930.08</v>
      </c>
      <c r="I121" s="62">
        <f t="shared" si="28"/>
        <v>527305.07999999996</v>
      </c>
      <c r="J121" s="33"/>
      <c r="K121" s="27"/>
    </row>
    <row r="122" spans="1:11" ht="35.1" customHeight="1">
      <c r="A122" s="34" t="s">
        <v>31</v>
      </c>
      <c r="B122" s="35">
        <v>793</v>
      </c>
      <c r="C122" s="36" t="s">
        <v>54</v>
      </c>
      <c r="D122" s="36" t="s">
        <v>46</v>
      </c>
      <c r="E122" s="52" t="s">
        <v>146</v>
      </c>
      <c r="F122" s="36">
        <v>240</v>
      </c>
      <c r="G122" s="63">
        <v>853762.6</v>
      </c>
      <c r="H122" s="63">
        <v>687930.08</v>
      </c>
      <c r="I122" s="63">
        <v>527305.07999999996</v>
      </c>
      <c r="J122" s="33"/>
      <c r="K122" s="27"/>
    </row>
    <row r="123" spans="1:11" ht="20.100000000000001" hidden="1" customHeight="1">
      <c r="A123" s="23" t="s">
        <v>17</v>
      </c>
      <c r="B123" s="37">
        <v>793</v>
      </c>
      <c r="C123" s="25" t="s">
        <v>55</v>
      </c>
      <c r="D123" s="25" t="s">
        <v>44</v>
      </c>
      <c r="E123" s="54"/>
      <c r="F123" s="39"/>
      <c r="G123" s="64"/>
      <c r="H123" s="64"/>
      <c r="I123" s="58"/>
      <c r="J123" s="33"/>
      <c r="K123" s="27"/>
    </row>
    <row r="124" spans="1:11" ht="20.100000000000001" hidden="1" customHeight="1">
      <c r="A124" s="23" t="s">
        <v>33</v>
      </c>
      <c r="B124" s="37">
        <v>793</v>
      </c>
      <c r="C124" s="25" t="s">
        <v>55</v>
      </c>
      <c r="D124" s="25" t="s">
        <v>55</v>
      </c>
      <c r="E124" s="54"/>
      <c r="F124" s="39"/>
      <c r="G124" s="64"/>
      <c r="H124" s="64"/>
      <c r="I124" s="64"/>
      <c r="J124" s="33"/>
      <c r="K124" s="27"/>
    </row>
    <row r="125" spans="1:11" ht="20.100000000000001" hidden="1" customHeight="1">
      <c r="A125" s="40" t="s">
        <v>79</v>
      </c>
      <c r="B125" s="28">
        <v>793</v>
      </c>
      <c r="C125" s="29" t="s">
        <v>55</v>
      </c>
      <c r="D125" s="29" t="s">
        <v>55</v>
      </c>
      <c r="E125" s="50" t="s">
        <v>96</v>
      </c>
      <c r="F125" s="29"/>
      <c r="G125" s="65"/>
      <c r="H125" s="65"/>
      <c r="I125" s="65"/>
      <c r="J125" s="33"/>
      <c r="K125" s="27"/>
    </row>
    <row r="126" spans="1:11" ht="20.100000000000001" hidden="1" customHeight="1">
      <c r="A126" s="21" t="s">
        <v>77</v>
      </c>
      <c r="B126" s="30">
        <v>793</v>
      </c>
      <c r="C126" s="31" t="s">
        <v>55</v>
      </c>
      <c r="D126" s="31" t="s">
        <v>55</v>
      </c>
      <c r="E126" s="51" t="s">
        <v>97</v>
      </c>
      <c r="F126" s="31"/>
      <c r="G126" s="62"/>
      <c r="H126" s="62"/>
      <c r="I126" s="62"/>
      <c r="J126" s="33"/>
      <c r="K126" s="27"/>
    </row>
    <row r="127" spans="1:11" ht="35.1" hidden="1" customHeight="1">
      <c r="A127" s="21" t="s">
        <v>32</v>
      </c>
      <c r="B127" s="30">
        <v>793</v>
      </c>
      <c r="C127" s="31" t="s">
        <v>55</v>
      </c>
      <c r="D127" s="31" t="s">
        <v>55</v>
      </c>
      <c r="E127" s="51" t="s">
        <v>98</v>
      </c>
      <c r="F127" s="31">
        <v>200</v>
      </c>
      <c r="G127" s="62"/>
      <c r="H127" s="62"/>
      <c r="I127" s="62"/>
      <c r="J127" s="33"/>
      <c r="K127" s="27"/>
    </row>
    <row r="128" spans="1:11" ht="35.1" hidden="1" customHeight="1">
      <c r="A128" s="41" t="s">
        <v>31</v>
      </c>
      <c r="B128" s="35">
        <v>793</v>
      </c>
      <c r="C128" s="36" t="s">
        <v>55</v>
      </c>
      <c r="D128" s="36" t="s">
        <v>55</v>
      </c>
      <c r="E128" s="52" t="s">
        <v>99</v>
      </c>
      <c r="F128" s="36">
        <v>240</v>
      </c>
      <c r="G128" s="63"/>
      <c r="H128" s="63"/>
      <c r="I128" s="63"/>
      <c r="J128" s="33"/>
      <c r="K128" s="27"/>
    </row>
    <row r="129" spans="1:11" ht="20.100000000000001" hidden="1" customHeight="1">
      <c r="A129" s="42"/>
      <c r="B129" s="24"/>
      <c r="C129" s="39"/>
      <c r="D129" s="39"/>
      <c r="E129" s="54"/>
      <c r="F129" s="39"/>
      <c r="G129" s="64"/>
      <c r="H129" s="64"/>
      <c r="I129" s="64"/>
      <c r="J129" s="33"/>
      <c r="K129" s="27"/>
    </row>
    <row r="130" spans="1:11" ht="20.100000000000001" hidden="1" customHeight="1">
      <c r="A130" s="20" t="s">
        <v>39</v>
      </c>
      <c r="B130" s="37">
        <v>793</v>
      </c>
      <c r="C130" s="25" t="s">
        <v>40</v>
      </c>
      <c r="D130" s="25" t="s">
        <v>44</v>
      </c>
      <c r="E130" s="54"/>
      <c r="F130" s="39"/>
      <c r="G130" s="58">
        <f>G131</f>
        <v>0</v>
      </c>
      <c r="H130" s="58">
        <f t="shared" ref="H130:I134" si="29">H131</f>
        <v>0</v>
      </c>
      <c r="I130" s="58">
        <f t="shared" si="29"/>
        <v>0</v>
      </c>
      <c r="J130" s="33"/>
      <c r="K130" s="27"/>
    </row>
    <row r="131" spans="1:11" ht="20.100000000000001" hidden="1" customHeight="1">
      <c r="A131" s="20" t="s">
        <v>41</v>
      </c>
      <c r="B131" s="37">
        <v>793</v>
      </c>
      <c r="C131" s="25" t="s">
        <v>40</v>
      </c>
      <c r="D131" s="25" t="s">
        <v>42</v>
      </c>
      <c r="E131" s="54"/>
      <c r="F131" s="39"/>
      <c r="G131" s="58">
        <f>G132</f>
        <v>0</v>
      </c>
      <c r="H131" s="58">
        <f t="shared" si="29"/>
        <v>0</v>
      </c>
      <c r="I131" s="58">
        <f t="shared" si="29"/>
        <v>0</v>
      </c>
      <c r="J131" s="33"/>
      <c r="K131" s="27"/>
    </row>
    <row r="132" spans="1:11" ht="20.100000000000001" hidden="1" customHeight="1">
      <c r="A132" s="40" t="s">
        <v>148</v>
      </c>
      <c r="B132" s="28">
        <v>793</v>
      </c>
      <c r="C132" s="29" t="s">
        <v>40</v>
      </c>
      <c r="D132" s="29" t="s">
        <v>42</v>
      </c>
      <c r="E132" s="50" t="s">
        <v>149</v>
      </c>
      <c r="F132" s="29"/>
      <c r="G132" s="65">
        <f>G133</f>
        <v>0</v>
      </c>
      <c r="H132" s="65">
        <f t="shared" si="29"/>
        <v>0</v>
      </c>
      <c r="I132" s="65">
        <f t="shared" si="29"/>
        <v>0</v>
      </c>
      <c r="J132" s="33"/>
      <c r="K132" s="27"/>
    </row>
    <row r="133" spans="1:11" ht="20.100000000000001" hidden="1" customHeight="1">
      <c r="A133" s="21" t="s">
        <v>150</v>
      </c>
      <c r="B133" s="30">
        <v>793</v>
      </c>
      <c r="C133" s="31" t="s">
        <v>40</v>
      </c>
      <c r="D133" s="31" t="s">
        <v>42</v>
      </c>
      <c r="E133" s="51" t="s">
        <v>151</v>
      </c>
      <c r="F133" s="31"/>
      <c r="G133" s="62">
        <f>G134</f>
        <v>0</v>
      </c>
      <c r="H133" s="62">
        <f t="shared" si="29"/>
        <v>0</v>
      </c>
      <c r="I133" s="62">
        <f t="shared" si="29"/>
        <v>0</v>
      </c>
      <c r="J133" s="33"/>
      <c r="K133" s="27"/>
    </row>
    <row r="134" spans="1:11" ht="35.1" hidden="1" customHeight="1">
      <c r="A134" s="32" t="s">
        <v>32</v>
      </c>
      <c r="B134" s="30">
        <v>793</v>
      </c>
      <c r="C134" s="31" t="s">
        <v>40</v>
      </c>
      <c r="D134" s="31" t="s">
        <v>42</v>
      </c>
      <c r="E134" s="51" t="s">
        <v>151</v>
      </c>
      <c r="F134" s="43" t="s">
        <v>153</v>
      </c>
      <c r="G134" s="61">
        <f>G135</f>
        <v>0</v>
      </c>
      <c r="H134" s="61">
        <f t="shared" si="29"/>
        <v>0</v>
      </c>
      <c r="I134" s="61">
        <f t="shared" si="29"/>
        <v>0</v>
      </c>
      <c r="J134" s="33"/>
      <c r="K134" s="27"/>
    </row>
    <row r="135" spans="1:11" ht="35.1" hidden="1" customHeight="1">
      <c r="A135" s="32" t="s">
        <v>31</v>
      </c>
      <c r="B135" s="35">
        <v>793</v>
      </c>
      <c r="C135" s="36" t="s">
        <v>40</v>
      </c>
      <c r="D135" s="36" t="s">
        <v>42</v>
      </c>
      <c r="E135" s="52" t="s">
        <v>151</v>
      </c>
      <c r="F135" s="44" t="s">
        <v>152</v>
      </c>
      <c r="G135" s="66"/>
      <c r="H135" s="66"/>
      <c r="I135" s="63"/>
      <c r="J135" s="33"/>
      <c r="K135" s="27"/>
    </row>
    <row r="136" spans="1:11" ht="20.100000000000001" hidden="1" customHeight="1">
      <c r="A136" s="23" t="s">
        <v>19</v>
      </c>
      <c r="B136" s="37">
        <v>793</v>
      </c>
      <c r="C136" s="25" t="s">
        <v>51</v>
      </c>
      <c r="D136" s="25" t="s">
        <v>44</v>
      </c>
      <c r="E136" s="54"/>
      <c r="F136" s="53"/>
      <c r="G136" s="67">
        <f>G137</f>
        <v>0</v>
      </c>
      <c r="H136" s="67">
        <f t="shared" ref="H136:I140" si="30">H137</f>
        <v>0</v>
      </c>
      <c r="I136" s="67">
        <f t="shared" si="30"/>
        <v>0</v>
      </c>
      <c r="J136" s="33"/>
      <c r="K136" s="27"/>
    </row>
    <row r="137" spans="1:11" ht="20.100000000000001" hidden="1" customHeight="1">
      <c r="A137" s="23" t="s">
        <v>29</v>
      </c>
      <c r="B137" s="37">
        <v>793</v>
      </c>
      <c r="C137" s="25" t="s">
        <v>51</v>
      </c>
      <c r="D137" s="25" t="s">
        <v>42</v>
      </c>
      <c r="E137" s="54"/>
      <c r="F137" s="45"/>
      <c r="G137" s="67">
        <f>G138</f>
        <v>0</v>
      </c>
      <c r="H137" s="67">
        <f t="shared" si="30"/>
        <v>0</v>
      </c>
      <c r="I137" s="67">
        <f t="shared" si="30"/>
        <v>0</v>
      </c>
      <c r="J137" s="33"/>
      <c r="K137" s="27"/>
    </row>
    <row r="138" spans="1:11" ht="20.100000000000001" hidden="1" customHeight="1">
      <c r="A138" s="69" t="s">
        <v>124</v>
      </c>
      <c r="B138" s="28">
        <v>793</v>
      </c>
      <c r="C138" s="29" t="s">
        <v>51</v>
      </c>
      <c r="D138" s="29" t="s">
        <v>42</v>
      </c>
      <c r="E138" s="50" t="s">
        <v>125</v>
      </c>
      <c r="F138" s="115"/>
      <c r="G138" s="59">
        <f>G139</f>
        <v>0</v>
      </c>
      <c r="H138" s="59">
        <f t="shared" si="30"/>
        <v>0</v>
      </c>
      <c r="I138" s="59">
        <f t="shared" si="30"/>
        <v>0</v>
      </c>
      <c r="J138" s="33"/>
      <c r="K138" s="27"/>
    </row>
    <row r="139" spans="1:11" ht="20.100000000000001" hidden="1" customHeight="1">
      <c r="A139" s="32" t="s">
        <v>30</v>
      </c>
      <c r="B139" s="30">
        <v>793</v>
      </c>
      <c r="C139" s="31" t="s">
        <v>51</v>
      </c>
      <c r="D139" s="31" t="s">
        <v>42</v>
      </c>
      <c r="E139" s="51" t="s">
        <v>154</v>
      </c>
      <c r="F139" s="43"/>
      <c r="G139" s="61">
        <f>G140</f>
        <v>0</v>
      </c>
      <c r="H139" s="61">
        <f t="shared" si="30"/>
        <v>0</v>
      </c>
      <c r="I139" s="61">
        <f t="shared" si="30"/>
        <v>0</v>
      </c>
      <c r="J139" s="33"/>
      <c r="K139" s="27"/>
    </row>
    <row r="140" spans="1:11" ht="20.100000000000001" hidden="1" customHeight="1">
      <c r="A140" s="32" t="s">
        <v>20</v>
      </c>
      <c r="B140" s="30">
        <v>793</v>
      </c>
      <c r="C140" s="31" t="s">
        <v>51</v>
      </c>
      <c r="D140" s="31" t="s">
        <v>42</v>
      </c>
      <c r="E140" s="51" t="s">
        <v>154</v>
      </c>
      <c r="F140" s="43">
        <v>300</v>
      </c>
      <c r="G140" s="61">
        <f>G141</f>
        <v>0</v>
      </c>
      <c r="H140" s="61">
        <f t="shared" si="30"/>
        <v>0</v>
      </c>
      <c r="I140" s="61">
        <f t="shared" si="30"/>
        <v>0</v>
      </c>
      <c r="J140" s="33"/>
      <c r="K140" s="27"/>
    </row>
    <row r="141" spans="1:11" ht="20.100000000000001" hidden="1" customHeight="1">
      <c r="A141" s="34" t="s">
        <v>155</v>
      </c>
      <c r="B141" s="35">
        <v>793</v>
      </c>
      <c r="C141" s="36" t="s">
        <v>51</v>
      </c>
      <c r="D141" s="36" t="s">
        <v>42</v>
      </c>
      <c r="E141" s="52" t="s">
        <v>154</v>
      </c>
      <c r="F141" s="44">
        <v>310</v>
      </c>
      <c r="G141" s="66"/>
      <c r="H141" s="66"/>
      <c r="I141" s="63"/>
      <c r="J141" s="33"/>
      <c r="K141" s="27"/>
    </row>
    <row r="142" spans="1:11" ht="20.100000000000001" hidden="1" customHeight="1">
      <c r="A142" s="23" t="s">
        <v>21</v>
      </c>
      <c r="B142" s="37">
        <v>793</v>
      </c>
      <c r="C142" s="25" t="s">
        <v>49</v>
      </c>
      <c r="D142" s="25" t="s">
        <v>44</v>
      </c>
      <c r="E142" s="54"/>
      <c r="F142" s="53"/>
      <c r="G142" s="67">
        <f>G143</f>
        <v>0</v>
      </c>
      <c r="H142" s="67">
        <f t="shared" ref="H142:I146" si="31">H143</f>
        <v>0</v>
      </c>
      <c r="I142" s="67">
        <f t="shared" si="31"/>
        <v>0</v>
      </c>
      <c r="J142" s="33"/>
      <c r="K142" s="27"/>
    </row>
    <row r="143" spans="1:11" ht="20.100000000000001" hidden="1" customHeight="1">
      <c r="A143" s="23" t="s">
        <v>164</v>
      </c>
      <c r="B143" s="37">
        <v>793</v>
      </c>
      <c r="C143" s="25" t="s">
        <v>49</v>
      </c>
      <c r="D143" s="25" t="s">
        <v>42</v>
      </c>
      <c r="E143" s="54"/>
      <c r="F143" s="45"/>
      <c r="G143" s="67">
        <f>G144</f>
        <v>0</v>
      </c>
      <c r="H143" s="67">
        <f t="shared" si="31"/>
        <v>0</v>
      </c>
      <c r="I143" s="67">
        <f t="shared" si="31"/>
        <v>0</v>
      </c>
      <c r="J143" s="33"/>
      <c r="K143" s="27"/>
    </row>
    <row r="144" spans="1:11" ht="20.100000000000001" hidden="1" customHeight="1">
      <c r="A144" s="40" t="s">
        <v>148</v>
      </c>
      <c r="B144" s="28">
        <v>793</v>
      </c>
      <c r="C144" s="29" t="s">
        <v>49</v>
      </c>
      <c r="D144" s="29" t="s">
        <v>42</v>
      </c>
      <c r="E144" s="50" t="s">
        <v>149</v>
      </c>
      <c r="F144" s="29"/>
      <c r="G144" s="65">
        <f>G145</f>
        <v>0</v>
      </c>
      <c r="H144" s="65">
        <f t="shared" si="31"/>
        <v>0</v>
      </c>
      <c r="I144" s="65">
        <f t="shared" si="31"/>
        <v>0</v>
      </c>
      <c r="J144" s="33"/>
      <c r="K144" s="27"/>
    </row>
    <row r="145" spans="1:11" ht="35.1" hidden="1" customHeight="1">
      <c r="A145" s="32" t="s">
        <v>78</v>
      </c>
      <c r="B145" s="30">
        <v>793</v>
      </c>
      <c r="C145" s="31" t="s">
        <v>49</v>
      </c>
      <c r="D145" s="31" t="s">
        <v>42</v>
      </c>
      <c r="E145" s="51" t="s">
        <v>156</v>
      </c>
      <c r="F145" s="31"/>
      <c r="G145" s="62">
        <f>G146</f>
        <v>0</v>
      </c>
      <c r="H145" s="62">
        <f t="shared" si="31"/>
        <v>0</v>
      </c>
      <c r="I145" s="62">
        <f t="shared" si="31"/>
        <v>0</v>
      </c>
      <c r="J145" s="33"/>
      <c r="K145" s="27"/>
    </row>
    <row r="146" spans="1:11" ht="35.1" hidden="1" customHeight="1">
      <c r="A146" s="32" t="s">
        <v>32</v>
      </c>
      <c r="B146" s="30">
        <v>793</v>
      </c>
      <c r="C146" s="31" t="s">
        <v>49</v>
      </c>
      <c r="D146" s="31" t="s">
        <v>42</v>
      </c>
      <c r="E146" s="51" t="s">
        <v>156</v>
      </c>
      <c r="F146" s="31">
        <v>200</v>
      </c>
      <c r="G146" s="62">
        <f>G147</f>
        <v>0</v>
      </c>
      <c r="H146" s="62">
        <f t="shared" si="31"/>
        <v>0</v>
      </c>
      <c r="I146" s="62">
        <f t="shared" si="31"/>
        <v>0</v>
      </c>
      <c r="J146" s="33"/>
      <c r="K146" s="27"/>
    </row>
    <row r="147" spans="1:11" ht="35.1" hidden="1" customHeight="1">
      <c r="A147" s="34" t="s">
        <v>31</v>
      </c>
      <c r="B147" s="35">
        <v>793</v>
      </c>
      <c r="C147" s="36" t="s">
        <v>49</v>
      </c>
      <c r="D147" s="36" t="s">
        <v>42</v>
      </c>
      <c r="E147" s="52" t="s">
        <v>156</v>
      </c>
      <c r="F147" s="36">
        <v>240</v>
      </c>
      <c r="G147" s="63"/>
      <c r="H147" s="63"/>
      <c r="I147" s="63"/>
      <c r="J147" s="33"/>
      <c r="K147" s="27"/>
    </row>
    <row r="148" spans="1:11" s="123" customFormat="1" ht="20.100000000000001" customHeight="1">
      <c r="A148" s="218" t="s">
        <v>168</v>
      </c>
      <c r="B148" s="219"/>
      <c r="C148" s="219"/>
      <c r="D148" s="219"/>
      <c r="E148" s="219"/>
      <c r="F148" s="220"/>
      <c r="G148" s="119"/>
      <c r="H148" s="120">
        <v>130000</v>
      </c>
      <c r="I148" s="120">
        <v>260000</v>
      </c>
      <c r="J148" s="121"/>
      <c r="K148" s="122"/>
    </row>
    <row r="149" spans="1:11" ht="24.95" customHeight="1">
      <c r="A149" s="217" t="s">
        <v>56</v>
      </c>
      <c r="B149" s="217"/>
      <c r="C149" s="217"/>
      <c r="D149" s="217"/>
      <c r="E149" s="217"/>
      <c r="F149" s="217"/>
      <c r="G149" s="67">
        <f>G12+G60+G68+G77+G93+G123+G130+G136+G142+G148</f>
        <v>5363443.9499999993</v>
      </c>
      <c r="H149" s="67">
        <f t="shared" ref="H149:I149" si="32">H12+H60+H68+H77+H93+H123+H130+H136+H142+H148</f>
        <v>5335760.12</v>
      </c>
      <c r="I149" s="67">
        <f t="shared" si="32"/>
        <v>5359080.34</v>
      </c>
      <c r="J149" s="1"/>
      <c r="K149" s="27"/>
    </row>
    <row r="150" spans="1:11">
      <c r="A150" s="1"/>
      <c r="B150" s="1"/>
      <c r="C150" s="16"/>
      <c r="D150" s="1"/>
      <c r="E150" s="16"/>
      <c r="F150" s="16"/>
      <c r="G150" s="1"/>
      <c r="H150" s="1"/>
      <c r="I150" s="1"/>
      <c r="J150" s="1"/>
    </row>
    <row r="151" spans="1:11">
      <c r="A151" s="1"/>
      <c r="B151" s="1"/>
      <c r="C151" s="16"/>
      <c r="D151" s="1"/>
      <c r="E151" s="16"/>
      <c r="F151" s="16"/>
      <c r="G151" s="1"/>
      <c r="H151" s="1"/>
      <c r="I151" s="15"/>
    </row>
    <row r="152" spans="1:11">
      <c r="I152" s="9"/>
    </row>
    <row r="153" spans="1:11">
      <c r="A153" s="18"/>
    </row>
    <row r="154" spans="1:11">
      <c r="I154" s="9"/>
    </row>
    <row r="157" spans="1:11">
      <c r="F157" s="118"/>
      <c r="G157" s="19"/>
      <c r="H157" s="19"/>
    </row>
  </sheetData>
  <mergeCells count="16">
    <mergeCell ref="G1:I1"/>
    <mergeCell ref="G2:I2"/>
    <mergeCell ref="G5:I5"/>
    <mergeCell ref="G4:I4"/>
    <mergeCell ref="G3:I3"/>
    <mergeCell ref="A149:F149"/>
    <mergeCell ref="A7:I7"/>
    <mergeCell ref="A9:A10"/>
    <mergeCell ref="B9:B10"/>
    <mergeCell ref="C9:C10"/>
    <mergeCell ref="D9:D10"/>
    <mergeCell ref="E9:E10"/>
    <mergeCell ref="G9:I9"/>
    <mergeCell ref="F9:F10"/>
    <mergeCell ref="A8:I8"/>
    <mergeCell ref="A148:F148"/>
  </mergeCells>
  <pageMargins left="0.56000000000000005" right="0.19685039370078741" top="0.39370078740157483" bottom="0.39370078740157483" header="0.31496062992125984" footer="0.31496062992125984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19"/>
  <sheetViews>
    <sheetView tabSelected="1" zoomScaleNormal="100" workbookViewId="0">
      <selection activeCell="D2" sqref="D2:F2"/>
    </sheetView>
  </sheetViews>
  <sheetFormatPr defaultColWidth="9.140625" defaultRowHeight="15.75" outlineLevelRow="1"/>
  <cols>
    <col min="1" max="1" width="62.140625" style="2" customWidth="1"/>
    <col min="2" max="2" width="21.140625" style="2" customWidth="1"/>
    <col min="3" max="3" width="9.140625" style="17" customWidth="1"/>
    <col min="4" max="6" width="15.7109375" style="2" customWidth="1"/>
    <col min="7" max="16384" width="9.140625" style="2"/>
  </cols>
  <sheetData>
    <row r="1" spans="1:6" ht="20.100000000000001" customHeight="1">
      <c r="B1" s="1"/>
      <c r="C1" s="4"/>
      <c r="D1" s="207" t="s">
        <v>247</v>
      </c>
      <c r="E1" s="207"/>
      <c r="F1" s="207"/>
    </row>
    <row r="2" spans="1:6" ht="20.100000000000001" customHeight="1">
      <c r="B2" s="128"/>
      <c r="C2" s="4"/>
      <c r="D2" s="207" t="s">
        <v>102</v>
      </c>
      <c r="E2" s="207"/>
      <c r="F2" s="207"/>
    </row>
    <row r="3" spans="1:6" ht="20.100000000000001" customHeight="1">
      <c r="B3" s="129"/>
      <c r="C3" s="204"/>
      <c r="D3" s="207" t="s">
        <v>166</v>
      </c>
      <c r="E3" s="207"/>
      <c r="F3" s="207"/>
    </row>
    <row r="4" spans="1:6" ht="35.1" customHeight="1">
      <c r="B4" s="129"/>
      <c r="C4" s="204"/>
      <c r="D4" s="207" t="s">
        <v>103</v>
      </c>
      <c r="E4" s="207"/>
      <c r="F4" s="207"/>
    </row>
    <row r="5" spans="1:6" ht="20.100000000000001" customHeight="1">
      <c r="B5" s="129"/>
      <c r="C5" s="114"/>
      <c r="D5" s="205"/>
      <c r="E5" s="205"/>
      <c r="F5" s="126" t="s">
        <v>239</v>
      </c>
    </row>
    <row r="6" spans="1:6">
      <c r="B6" s="129"/>
      <c r="C6" s="114"/>
      <c r="D6" s="125"/>
      <c r="E6" s="125"/>
    </row>
    <row r="7" spans="1:6" ht="74.099999999999994" customHeight="1">
      <c r="A7" s="209" t="s">
        <v>240</v>
      </c>
      <c r="B7" s="209"/>
      <c r="C7" s="209"/>
      <c r="D7" s="209"/>
      <c r="E7" s="209"/>
      <c r="F7" s="209"/>
    </row>
    <row r="8" spans="1:6" ht="5.25" hidden="1" customHeight="1">
      <c r="A8" s="221" t="s">
        <v>173</v>
      </c>
      <c r="B8" s="222"/>
      <c r="C8" s="222"/>
      <c r="D8" s="222"/>
      <c r="E8" s="222"/>
    </row>
    <row r="9" spans="1:6" ht="60.6" hidden="1" customHeight="1">
      <c r="A9" s="223"/>
      <c r="B9" s="223"/>
      <c r="C9" s="223"/>
      <c r="D9" s="223"/>
      <c r="E9" s="223"/>
    </row>
    <row r="10" spans="1:6" ht="21.75" customHeight="1">
      <c r="A10" s="224" t="s">
        <v>0</v>
      </c>
      <c r="B10" s="224" t="s">
        <v>2</v>
      </c>
      <c r="C10" s="225" t="s">
        <v>174</v>
      </c>
      <c r="D10" s="213" t="s">
        <v>244</v>
      </c>
      <c r="E10" s="213"/>
      <c r="F10" s="213"/>
    </row>
    <row r="11" spans="1:6" ht="51" customHeight="1">
      <c r="A11" s="224"/>
      <c r="B11" s="224"/>
      <c r="C11" s="225"/>
      <c r="D11" s="127" t="s">
        <v>58</v>
      </c>
      <c r="E11" s="127" t="s">
        <v>59</v>
      </c>
      <c r="F11" s="127" t="s">
        <v>243</v>
      </c>
    </row>
    <row r="12" spans="1:6" ht="72" customHeight="1">
      <c r="A12" s="130" t="s">
        <v>175</v>
      </c>
      <c r="B12" s="131"/>
      <c r="C12" s="132"/>
      <c r="D12" s="133">
        <v>0</v>
      </c>
      <c r="E12" s="133">
        <v>0</v>
      </c>
      <c r="F12" s="133">
        <v>0</v>
      </c>
    </row>
    <row r="13" spans="1:6" hidden="1">
      <c r="A13" s="130"/>
      <c r="B13" s="131"/>
      <c r="C13" s="132"/>
      <c r="D13" s="134"/>
      <c r="E13" s="134"/>
      <c r="F13" s="134"/>
    </row>
    <row r="14" spans="1:6" ht="51.6" hidden="1" customHeight="1">
      <c r="A14" s="124" t="s">
        <v>176</v>
      </c>
      <c r="B14" s="135" t="s">
        <v>177</v>
      </c>
      <c r="C14" s="136"/>
      <c r="D14" s="120"/>
      <c r="E14" s="120"/>
      <c r="F14" s="120"/>
    </row>
    <row r="15" spans="1:6" ht="78.75" hidden="1">
      <c r="A15" s="137" t="s">
        <v>178</v>
      </c>
      <c r="B15" s="138" t="s">
        <v>179</v>
      </c>
      <c r="C15" s="139"/>
      <c r="D15" s="140"/>
      <c r="E15" s="141"/>
      <c r="F15" s="141"/>
    </row>
    <row r="16" spans="1:6" ht="78.75" hidden="1">
      <c r="A16" s="92" t="s">
        <v>32</v>
      </c>
      <c r="B16" s="142" t="s">
        <v>180</v>
      </c>
      <c r="C16" s="143">
        <v>200</v>
      </c>
      <c r="D16" s="144"/>
      <c r="E16" s="145"/>
      <c r="F16" s="145"/>
    </row>
    <row r="17" spans="1:6" ht="78.75" hidden="1">
      <c r="A17" s="104" t="s">
        <v>31</v>
      </c>
      <c r="B17" s="146" t="s">
        <v>181</v>
      </c>
      <c r="C17" s="147">
        <v>240</v>
      </c>
      <c r="D17" s="148"/>
      <c r="E17" s="149"/>
      <c r="F17" s="149"/>
    </row>
    <row r="18" spans="1:6" hidden="1">
      <c r="A18" s="150"/>
      <c r="B18" s="151"/>
      <c r="C18" s="152"/>
      <c r="D18" s="153"/>
      <c r="E18" s="154"/>
      <c r="F18" s="154"/>
    </row>
    <row r="19" spans="1:6" ht="48.95" hidden="1" customHeight="1">
      <c r="A19" s="155" t="s">
        <v>182</v>
      </c>
      <c r="B19" s="156" t="s">
        <v>183</v>
      </c>
      <c r="C19" s="152"/>
      <c r="D19" s="157"/>
      <c r="E19" s="157"/>
      <c r="F19" s="157"/>
    </row>
    <row r="20" spans="1:6" ht="63" hidden="1">
      <c r="A20" s="137" t="s">
        <v>184</v>
      </c>
      <c r="B20" s="138" t="s">
        <v>185</v>
      </c>
      <c r="C20" s="139"/>
      <c r="D20" s="140"/>
      <c r="E20" s="141"/>
      <c r="F20" s="141"/>
    </row>
    <row r="21" spans="1:6" ht="94.5" hidden="1">
      <c r="A21" s="158" t="s">
        <v>186</v>
      </c>
      <c r="B21" s="142" t="s">
        <v>187</v>
      </c>
      <c r="C21" s="143"/>
      <c r="D21" s="144"/>
      <c r="E21" s="145"/>
      <c r="F21" s="145"/>
    </row>
    <row r="22" spans="1:6" ht="94.5" hidden="1">
      <c r="A22" s="92" t="s">
        <v>32</v>
      </c>
      <c r="B22" s="142" t="s">
        <v>188</v>
      </c>
      <c r="C22" s="143">
        <v>200</v>
      </c>
      <c r="D22" s="144"/>
      <c r="E22" s="145"/>
      <c r="F22" s="145"/>
    </row>
    <row r="23" spans="1:6" ht="94.5" hidden="1">
      <c r="A23" s="92" t="s">
        <v>31</v>
      </c>
      <c r="B23" s="142" t="s">
        <v>189</v>
      </c>
      <c r="C23" s="143">
        <v>240</v>
      </c>
      <c r="D23" s="144"/>
      <c r="E23" s="145"/>
      <c r="F23" s="145"/>
    </row>
    <row r="24" spans="1:6" ht="37.5" hidden="1" customHeight="1" outlineLevel="1">
      <c r="A24" s="92" t="s">
        <v>190</v>
      </c>
      <c r="B24" s="159"/>
      <c r="C24" s="160"/>
      <c r="D24" s="145"/>
      <c r="E24" s="145"/>
      <c r="F24" s="145"/>
    </row>
    <row r="25" spans="1:6" ht="31.5" hidden="1" outlineLevel="1">
      <c r="A25" s="158" t="s">
        <v>186</v>
      </c>
      <c r="B25" s="159"/>
      <c r="C25" s="160"/>
      <c r="D25" s="145"/>
      <c r="E25" s="145"/>
      <c r="F25" s="145"/>
    </row>
    <row r="26" spans="1:6" ht="31.5" hidden="1" outlineLevel="1">
      <c r="A26" s="92" t="s">
        <v>43</v>
      </c>
      <c r="B26" s="159"/>
      <c r="C26" s="143"/>
      <c r="D26" s="144"/>
      <c r="E26" s="145"/>
      <c r="F26" s="145"/>
    </row>
    <row r="27" spans="1:6" hidden="1" outlineLevel="1">
      <c r="A27" s="92" t="s">
        <v>37</v>
      </c>
      <c r="B27" s="159"/>
      <c r="C27" s="143"/>
      <c r="D27" s="144"/>
      <c r="E27" s="145"/>
      <c r="F27" s="145"/>
    </row>
    <row r="28" spans="1:6" ht="63" hidden="1" outlineLevel="1">
      <c r="A28" s="92" t="s">
        <v>190</v>
      </c>
      <c r="B28" s="142" t="s">
        <v>191</v>
      </c>
      <c r="C28" s="143"/>
      <c r="D28" s="144"/>
      <c r="E28" s="145"/>
      <c r="F28" s="145"/>
    </row>
    <row r="29" spans="1:6" ht="94.5" hidden="1" outlineLevel="1">
      <c r="A29" s="158" t="s">
        <v>186</v>
      </c>
      <c r="B29" s="142" t="s">
        <v>192</v>
      </c>
      <c r="C29" s="143"/>
      <c r="D29" s="144"/>
      <c r="E29" s="145"/>
      <c r="F29" s="145"/>
    </row>
    <row r="30" spans="1:6" ht="94.5" hidden="1" outlineLevel="1">
      <c r="A30" s="92" t="s">
        <v>43</v>
      </c>
      <c r="B30" s="142" t="s">
        <v>193</v>
      </c>
      <c r="C30" s="143">
        <v>600</v>
      </c>
      <c r="D30" s="144"/>
      <c r="E30" s="145"/>
      <c r="F30" s="145"/>
    </row>
    <row r="31" spans="1:6" ht="94.5" hidden="1" outlineLevel="1">
      <c r="A31" s="104" t="s">
        <v>37</v>
      </c>
      <c r="B31" s="146" t="s">
        <v>193</v>
      </c>
      <c r="C31" s="147">
        <v>630</v>
      </c>
      <c r="D31" s="148"/>
      <c r="E31" s="149"/>
      <c r="F31" s="149"/>
    </row>
    <row r="32" spans="1:6" hidden="1" outlineLevel="1">
      <c r="A32" s="161"/>
      <c r="B32" s="156"/>
      <c r="C32" s="152"/>
      <c r="D32" s="153"/>
      <c r="E32" s="154"/>
      <c r="F32" s="154"/>
    </row>
    <row r="33" spans="1:6" ht="38.450000000000003" hidden="1" customHeight="1">
      <c r="A33" s="155" t="s">
        <v>194</v>
      </c>
      <c r="B33" s="156" t="s">
        <v>195</v>
      </c>
      <c r="C33" s="162"/>
      <c r="D33" s="157"/>
      <c r="E33" s="157"/>
      <c r="F33" s="157"/>
    </row>
    <row r="34" spans="1:6" ht="78.75" hidden="1">
      <c r="A34" s="137" t="s">
        <v>77</v>
      </c>
      <c r="B34" s="138" t="s">
        <v>196</v>
      </c>
      <c r="C34" s="163"/>
      <c r="D34" s="141"/>
      <c r="E34" s="164"/>
      <c r="F34" s="164"/>
    </row>
    <row r="35" spans="1:6" ht="78.75" hidden="1">
      <c r="A35" s="158" t="s">
        <v>32</v>
      </c>
      <c r="B35" s="142" t="s">
        <v>197</v>
      </c>
      <c r="C35" s="160">
        <v>200</v>
      </c>
      <c r="D35" s="145"/>
      <c r="E35" s="165"/>
      <c r="F35" s="165"/>
    </row>
    <row r="36" spans="1:6" ht="78.75" hidden="1">
      <c r="A36" s="166" t="s">
        <v>31</v>
      </c>
      <c r="B36" s="146" t="s">
        <v>198</v>
      </c>
      <c r="C36" s="167">
        <v>240</v>
      </c>
      <c r="D36" s="149"/>
      <c r="E36" s="168"/>
      <c r="F36" s="168"/>
    </row>
    <row r="37" spans="1:6" hidden="1">
      <c r="A37" s="169"/>
      <c r="B37" s="170"/>
      <c r="C37" s="162"/>
      <c r="D37" s="154"/>
      <c r="E37" s="157"/>
      <c r="F37" s="157"/>
    </row>
    <row r="38" spans="1:6" ht="31.5" hidden="1" customHeight="1">
      <c r="A38" s="155" t="s">
        <v>199</v>
      </c>
      <c r="B38" s="156" t="s">
        <v>200</v>
      </c>
      <c r="C38" s="162"/>
      <c r="D38" s="171"/>
      <c r="E38" s="157"/>
      <c r="F38" s="157"/>
    </row>
    <row r="39" spans="1:6" ht="78.75" hidden="1">
      <c r="A39" s="137" t="s">
        <v>201</v>
      </c>
      <c r="B39" s="138" t="s">
        <v>202</v>
      </c>
      <c r="C39" s="163"/>
      <c r="D39" s="140"/>
      <c r="E39" s="141"/>
      <c r="F39" s="141"/>
    </row>
    <row r="40" spans="1:6" ht="78.75" hidden="1">
      <c r="A40" s="158" t="s">
        <v>43</v>
      </c>
      <c r="B40" s="142" t="s">
        <v>203</v>
      </c>
      <c r="C40" s="143" t="s">
        <v>204</v>
      </c>
      <c r="D40" s="145"/>
      <c r="E40" s="145"/>
      <c r="F40" s="145"/>
    </row>
    <row r="41" spans="1:6" ht="78.75" hidden="1">
      <c r="A41" s="158" t="s">
        <v>205</v>
      </c>
      <c r="B41" s="142" t="s">
        <v>206</v>
      </c>
      <c r="C41" s="143" t="s">
        <v>207</v>
      </c>
      <c r="D41" s="145"/>
      <c r="E41" s="145"/>
      <c r="F41" s="145"/>
    </row>
    <row r="42" spans="1:6" hidden="1">
      <c r="A42" s="158"/>
      <c r="B42" s="159"/>
      <c r="C42" s="143"/>
      <c r="D42" s="144"/>
      <c r="E42" s="145"/>
      <c r="F42" s="145"/>
    </row>
    <row r="43" spans="1:6" hidden="1">
      <c r="A43" s="158"/>
      <c r="B43" s="159"/>
      <c r="C43" s="143"/>
      <c r="D43" s="144"/>
      <c r="E43" s="145"/>
      <c r="F43" s="145"/>
    </row>
    <row r="44" spans="1:6" hidden="1">
      <c r="A44" s="158"/>
      <c r="B44" s="159"/>
      <c r="C44" s="160"/>
      <c r="D44" s="145"/>
      <c r="E44" s="145"/>
      <c r="F44" s="145"/>
    </row>
    <row r="45" spans="1:6" hidden="1">
      <c r="A45" s="92"/>
      <c r="B45" s="159"/>
      <c r="C45" s="160"/>
      <c r="D45" s="145"/>
      <c r="E45" s="145"/>
      <c r="F45" s="145"/>
    </row>
    <row r="46" spans="1:6" hidden="1">
      <c r="A46" s="92"/>
      <c r="B46" s="159"/>
      <c r="C46" s="160"/>
      <c r="D46" s="145"/>
      <c r="E46" s="145"/>
      <c r="F46" s="145"/>
    </row>
    <row r="47" spans="1:6" hidden="1">
      <c r="A47" s="92"/>
      <c r="B47" s="159"/>
      <c r="C47" s="143"/>
      <c r="D47" s="144"/>
      <c r="E47" s="145"/>
      <c r="F47" s="145"/>
    </row>
    <row r="48" spans="1:6" hidden="1">
      <c r="A48" s="92"/>
      <c r="B48" s="159"/>
      <c r="C48" s="143"/>
      <c r="D48" s="144"/>
      <c r="E48" s="145"/>
      <c r="F48" s="145"/>
    </row>
    <row r="49" spans="1:6" hidden="1">
      <c r="A49" s="172"/>
      <c r="B49" s="159"/>
      <c r="C49" s="143"/>
      <c r="D49" s="144"/>
      <c r="E49" s="145"/>
      <c r="F49" s="145"/>
    </row>
    <row r="50" spans="1:6" hidden="1">
      <c r="A50" s="172"/>
      <c r="B50" s="159"/>
      <c r="C50" s="143"/>
      <c r="D50" s="144"/>
      <c r="E50" s="145"/>
      <c r="F50" s="145"/>
    </row>
    <row r="51" spans="1:6" hidden="1">
      <c r="A51" s="172"/>
      <c r="B51" s="159"/>
      <c r="C51" s="143"/>
      <c r="D51" s="144"/>
      <c r="E51" s="145"/>
      <c r="F51" s="145"/>
    </row>
    <row r="52" spans="1:6" hidden="1">
      <c r="A52" s="92"/>
      <c r="B52" s="159"/>
      <c r="C52" s="143"/>
      <c r="D52" s="144"/>
      <c r="E52" s="145"/>
      <c r="F52" s="145"/>
    </row>
    <row r="53" spans="1:6" hidden="1">
      <c r="A53" s="92"/>
      <c r="B53" s="159"/>
      <c r="C53" s="143"/>
      <c r="D53" s="144"/>
      <c r="E53" s="145"/>
      <c r="F53" s="145"/>
    </row>
    <row r="54" spans="1:6" hidden="1">
      <c r="A54" s="92"/>
      <c r="B54" s="159"/>
      <c r="C54" s="143"/>
      <c r="D54" s="144"/>
      <c r="E54" s="145"/>
      <c r="F54" s="145"/>
    </row>
    <row r="55" spans="1:6" hidden="1">
      <c r="A55" s="92"/>
      <c r="B55" s="159"/>
      <c r="C55" s="143"/>
      <c r="D55" s="144"/>
      <c r="E55" s="145"/>
      <c r="F55" s="145"/>
    </row>
    <row r="56" spans="1:6" hidden="1">
      <c r="A56" s="92"/>
      <c r="B56" s="159"/>
      <c r="C56" s="143"/>
      <c r="D56" s="144"/>
      <c r="E56" s="145"/>
      <c r="F56" s="145"/>
    </row>
    <row r="57" spans="1:6" hidden="1">
      <c r="A57" s="158"/>
      <c r="B57" s="159"/>
      <c r="C57" s="143"/>
      <c r="D57" s="144"/>
      <c r="E57" s="145"/>
      <c r="F57" s="145"/>
    </row>
    <row r="58" spans="1:6" hidden="1">
      <c r="A58" s="158"/>
      <c r="B58" s="159"/>
      <c r="C58" s="143"/>
      <c r="D58" s="144"/>
      <c r="E58" s="145"/>
      <c r="F58" s="145"/>
    </row>
    <row r="59" spans="1:6" hidden="1">
      <c r="A59" s="173"/>
      <c r="B59" s="159"/>
      <c r="C59" s="143"/>
      <c r="D59" s="144"/>
      <c r="E59" s="145"/>
      <c r="F59" s="145"/>
    </row>
    <row r="60" spans="1:6" hidden="1">
      <c r="A60" s="158"/>
      <c r="B60" s="159"/>
      <c r="C60" s="143"/>
      <c r="D60" s="144"/>
      <c r="E60" s="145"/>
      <c r="F60" s="145"/>
    </row>
    <row r="61" spans="1:6" hidden="1">
      <c r="A61" s="158"/>
      <c r="B61" s="159"/>
      <c r="C61" s="143"/>
      <c r="D61" s="144"/>
      <c r="E61" s="145"/>
      <c r="F61" s="145"/>
    </row>
    <row r="62" spans="1:6" hidden="1">
      <c r="A62" s="172"/>
      <c r="B62" s="159"/>
      <c r="C62" s="160"/>
      <c r="D62" s="145"/>
      <c r="E62" s="145"/>
      <c r="F62" s="145"/>
    </row>
    <row r="63" spans="1:6" hidden="1">
      <c r="A63" s="173"/>
      <c r="B63" s="159"/>
      <c r="C63" s="160"/>
      <c r="D63" s="145"/>
      <c r="E63" s="145"/>
      <c r="F63" s="145"/>
    </row>
    <row r="64" spans="1:6" hidden="1">
      <c r="A64" s="92"/>
      <c r="B64" s="159"/>
      <c r="C64" s="160"/>
      <c r="D64" s="145"/>
      <c r="E64" s="145"/>
      <c r="F64" s="145"/>
    </row>
    <row r="65" spans="1:6" hidden="1">
      <c r="A65" s="92"/>
      <c r="B65" s="159"/>
      <c r="C65" s="160"/>
      <c r="D65" s="145"/>
      <c r="E65" s="145"/>
      <c r="F65" s="145"/>
    </row>
    <row r="66" spans="1:6" hidden="1">
      <c r="A66" s="174"/>
      <c r="B66" s="159"/>
      <c r="C66" s="160"/>
      <c r="D66" s="145"/>
      <c r="E66" s="145"/>
      <c r="F66" s="145"/>
    </row>
    <row r="67" spans="1:6" hidden="1">
      <c r="A67" s="173"/>
      <c r="B67" s="159"/>
      <c r="C67" s="160"/>
      <c r="D67" s="145"/>
      <c r="E67" s="145"/>
      <c r="F67" s="145"/>
    </row>
    <row r="68" spans="1:6" hidden="1">
      <c r="A68" s="92"/>
      <c r="B68" s="159"/>
      <c r="C68" s="160"/>
      <c r="D68" s="145"/>
      <c r="E68" s="145"/>
      <c r="F68" s="145"/>
    </row>
    <row r="69" spans="1:6" hidden="1">
      <c r="A69" s="92"/>
      <c r="B69" s="159"/>
      <c r="C69" s="160"/>
      <c r="D69" s="145"/>
      <c r="E69" s="145"/>
      <c r="F69" s="145"/>
    </row>
    <row r="70" spans="1:6" hidden="1">
      <c r="A70" s="92"/>
      <c r="B70" s="159"/>
      <c r="C70" s="160"/>
      <c r="D70" s="145"/>
      <c r="E70" s="145"/>
      <c r="F70" s="145"/>
    </row>
    <row r="71" spans="1:6" hidden="1">
      <c r="A71" s="92"/>
      <c r="B71" s="159"/>
      <c r="C71" s="143"/>
      <c r="D71" s="144"/>
      <c r="E71" s="145"/>
      <c r="F71" s="145"/>
    </row>
    <row r="72" spans="1:6" hidden="1">
      <c r="A72" s="92"/>
      <c r="B72" s="159"/>
      <c r="C72" s="143"/>
      <c r="D72" s="144"/>
      <c r="E72" s="145"/>
      <c r="F72" s="145"/>
    </row>
    <row r="73" spans="1:6" hidden="1">
      <c r="A73" s="92"/>
      <c r="B73" s="159"/>
      <c r="C73" s="143"/>
      <c r="D73" s="144"/>
      <c r="E73" s="145"/>
      <c r="F73" s="145"/>
    </row>
    <row r="74" spans="1:6" hidden="1">
      <c r="A74" s="92"/>
      <c r="B74" s="159"/>
      <c r="C74" s="143"/>
      <c r="D74" s="144"/>
      <c r="E74" s="145"/>
      <c r="F74" s="145"/>
    </row>
    <row r="75" spans="1:6" hidden="1">
      <c r="A75" s="173"/>
      <c r="B75" s="159"/>
      <c r="C75" s="160"/>
      <c r="D75" s="145"/>
      <c r="E75" s="145"/>
      <c r="F75" s="145"/>
    </row>
    <row r="76" spans="1:6" hidden="1">
      <c r="A76" s="92"/>
      <c r="B76" s="159"/>
      <c r="C76" s="143"/>
      <c r="D76" s="144"/>
      <c r="E76" s="145"/>
      <c r="F76" s="145"/>
    </row>
    <row r="77" spans="1:6" hidden="1">
      <c r="A77" s="92"/>
      <c r="B77" s="159"/>
      <c r="C77" s="143"/>
      <c r="D77" s="144"/>
      <c r="E77" s="145"/>
      <c r="F77" s="145"/>
    </row>
    <row r="78" spans="1:6" hidden="1">
      <c r="A78" s="172"/>
      <c r="B78" s="159"/>
      <c r="C78" s="160"/>
      <c r="D78" s="145"/>
      <c r="E78" s="145"/>
      <c r="F78" s="145"/>
    </row>
    <row r="79" spans="1:6" hidden="1">
      <c r="A79" s="92"/>
      <c r="B79" s="159"/>
      <c r="C79" s="143"/>
      <c r="D79" s="144"/>
      <c r="E79" s="145"/>
      <c r="F79" s="145"/>
    </row>
    <row r="80" spans="1:6" hidden="1">
      <c r="A80" s="92"/>
      <c r="B80" s="159"/>
      <c r="C80" s="143"/>
      <c r="D80" s="144"/>
      <c r="E80" s="145"/>
      <c r="F80" s="145"/>
    </row>
    <row r="81" spans="1:6" hidden="1">
      <c r="A81" s="172"/>
      <c r="B81" s="159"/>
      <c r="C81" s="160"/>
      <c r="D81" s="145"/>
      <c r="E81" s="145"/>
      <c r="F81" s="145"/>
    </row>
    <row r="82" spans="1:6" hidden="1">
      <c r="A82" s="92"/>
      <c r="B82" s="159"/>
      <c r="C82" s="143"/>
      <c r="D82" s="144"/>
      <c r="E82" s="145"/>
      <c r="F82" s="145"/>
    </row>
    <row r="83" spans="1:6" hidden="1">
      <c r="A83" s="92"/>
      <c r="B83" s="159"/>
      <c r="C83" s="143"/>
      <c r="D83" s="144"/>
      <c r="E83" s="145"/>
      <c r="F83" s="145"/>
    </row>
    <row r="84" spans="1:6" hidden="1">
      <c r="A84" s="92"/>
      <c r="B84" s="159"/>
      <c r="C84" s="143"/>
      <c r="D84" s="144"/>
      <c r="E84" s="145"/>
      <c r="F84" s="145"/>
    </row>
    <row r="85" spans="1:6" hidden="1">
      <c r="A85" s="175"/>
      <c r="B85" s="159"/>
      <c r="C85" s="143"/>
      <c r="D85" s="144"/>
      <c r="E85" s="145"/>
      <c r="F85" s="145"/>
    </row>
    <row r="86" spans="1:6" hidden="1">
      <c r="A86" s="158"/>
      <c r="B86" s="159"/>
      <c r="C86" s="143"/>
      <c r="D86" s="144"/>
      <c r="E86" s="145"/>
      <c r="F86" s="145"/>
    </row>
    <row r="87" spans="1:6" hidden="1">
      <c r="A87" s="158"/>
      <c r="B87" s="159"/>
      <c r="C87" s="143"/>
      <c r="D87" s="144"/>
      <c r="E87" s="145"/>
      <c r="F87" s="145"/>
    </row>
    <row r="88" spans="1:6" hidden="1">
      <c r="A88" s="92"/>
      <c r="B88" s="159"/>
      <c r="C88" s="160"/>
      <c r="D88" s="145"/>
      <c r="E88" s="145"/>
      <c r="F88" s="145"/>
    </row>
    <row r="89" spans="1:6" hidden="1">
      <c r="A89" s="92"/>
      <c r="B89" s="159"/>
      <c r="C89" s="143"/>
      <c r="D89" s="144"/>
      <c r="E89" s="145"/>
      <c r="F89" s="145"/>
    </row>
    <row r="90" spans="1:6" hidden="1">
      <c r="A90" s="92"/>
      <c r="B90" s="159"/>
      <c r="C90" s="143"/>
      <c r="D90" s="144"/>
      <c r="E90" s="145"/>
      <c r="F90" s="145"/>
    </row>
    <row r="91" spans="1:6" hidden="1">
      <c r="A91" s="92"/>
      <c r="B91" s="159"/>
      <c r="C91" s="160"/>
      <c r="D91" s="145"/>
      <c r="E91" s="145"/>
      <c r="F91" s="145"/>
    </row>
    <row r="92" spans="1:6" hidden="1">
      <c r="A92" s="92"/>
      <c r="B92" s="159"/>
      <c r="C92" s="160"/>
      <c r="D92" s="145"/>
      <c r="E92" s="145"/>
      <c r="F92" s="145"/>
    </row>
    <row r="93" spans="1:6" hidden="1">
      <c r="A93" s="173"/>
      <c r="B93" s="159"/>
      <c r="C93" s="160"/>
      <c r="D93" s="145"/>
      <c r="E93" s="145"/>
      <c r="F93" s="145"/>
    </row>
    <row r="94" spans="1:6" hidden="1">
      <c r="A94" s="92"/>
      <c r="B94" s="159"/>
      <c r="C94" s="143"/>
      <c r="D94" s="144"/>
      <c r="E94" s="145"/>
      <c r="F94" s="145"/>
    </row>
    <row r="95" spans="1:6" hidden="1">
      <c r="A95" s="92"/>
      <c r="B95" s="159"/>
      <c r="C95" s="143"/>
      <c r="D95" s="144"/>
      <c r="E95" s="145"/>
      <c r="F95" s="145"/>
    </row>
    <row r="96" spans="1:6" hidden="1">
      <c r="A96" s="92"/>
      <c r="B96" s="159"/>
      <c r="C96" s="143"/>
      <c r="D96" s="144"/>
      <c r="E96" s="145"/>
      <c r="F96" s="145"/>
    </row>
    <row r="97" spans="1:6" hidden="1">
      <c r="A97" s="175"/>
      <c r="B97" s="159"/>
      <c r="C97" s="160"/>
      <c r="D97" s="145"/>
      <c r="E97" s="145"/>
      <c r="F97" s="145"/>
    </row>
    <row r="98" spans="1:6" hidden="1">
      <c r="A98" s="158"/>
      <c r="B98" s="159"/>
      <c r="C98" s="143"/>
      <c r="D98" s="144"/>
      <c r="E98" s="145"/>
      <c r="F98" s="145"/>
    </row>
    <row r="99" spans="1:6" hidden="1">
      <c r="A99" s="158"/>
      <c r="B99" s="159"/>
      <c r="C99" s="143"/>
      <c r="D99" s="144"/>
      <c r="E99" s="145"/>
      <c r="F99" s="145"/>
    </row>
    <row r="100" spans="1:6" hidden="1">
      <c r="A100" s="176"/>
      <c r="B100" s="159"/>
      <c r="C100" s="143"/>
      <c r="D100" s="144"/>
      <c r="E100" s="145"/>
      <c r="F100" s="145"/>
    </row>
    <row r="101" spans="1:6" hidden="1">
      <c r="A101" s="92"/>
      <c r="B101" s="159"/>
      <c r="C101" s="143"/>
      <c r="D101" s="144"/>
      <c r="E101" s="145"/>
      <c r="F101" s="145"/>
    </row>
    <row r="102" spans="1:6" hidden="1">
      <c r="A102" s="92"/>
      <c r="B102" s="159"/>
      <c r="C102" s="143"/>
      <c r="D102" s="144"/>
      <c r="E102" s="145"/>
      <c r="F102" s="145"/>
    </row>
    <row r="103" spans="1:6" hidden="1">
      <c r="A103" s="92"/>
      <c r="B103" s="159"/>
      <c r="C103" s="143"/>
      <c r="D103" s="144"/>
      <c r="E103" s="145"/>
      <c r="F103" s="145"/>
    </row>
    <row r="104" spans="1:6" hidden="1">
      <c r="A104" s="176"/>
      <c r="B104" s="159"/>
      <c r="C104" s="160"/>
      <c r="D104" s="145"/>
      <c r="E104" s="145"/>
      <c r="F104" s="145"/>
    </row>
    <row r="105" spans="1:6" hidden="1">
      <c r="A105" s="173"/>
      <c r="B105" s="159"/>
      <c r="C105" s="160"/>
      <c r="D105" s="145"/>
      <c r="E105" s="145"/>
      <c r="F105" s="145"/>
    </row>
    <row r="106" spans="1:6" hidden="1">
      <c r="A106" s="92"/>
      <c r="B106" s="159"/>
      <c r="C106" s="160"/>
      <c r="D106" s="145"/>
      <c r="E106" s="145"/>
      <c r="F106" s="145"/>
    </row>
    <row r="107" spans="1:6" hidden="1">
      <c r="A107" s="92"/>
      <c r="B107" s="159"/>
      <c r="C107" s="160"/>
      <c r="D107" s="145"/>
      <c r="E107" s="145"/>
      <c r="F107" s="145"/>
    </row>
    <row r="108" spans="1:6" hidden="1">
      <c r="A108" s="176"/>
      <c r="B108" s="159"/>
      <c r="C108" s="160"/>
      <c r="D108" s="145"/>
      <c r="E108" s="145"/>
      <c r="F108" s="145"/>
    </row>
    <row r="109" spans="1:6" hidden="1">
      <c r="A109" s="92"/>
      <c r="B109" s="159"/>
      <c r="C109" s="160"/>
      <c r="D109" s="145"/>
      <c r="E109" s="145"/>
      <c r="F109" s="145"/>
    </row>
    <row r="110" spans="1:6" hidden="1">
      <c r="A110" s="92"/>
      <c r="B110" s="159"/>
      <c r="C110" s="160"/>
      <c r="D110" s="145"/>
      <c r="E110" s="145"/>
      <c r="F110" s="145"/>
    </row>
    <row r="111" spans="1:6" hidden="1">
      <c r="A111" s="92"/>
      <c r="B111" s="159"/>
      <c r="C111" s="160"/>
      <c r="D111" s="145"/>
      <c r="E111" s="145"/>
      <c r="F111" s="145"/>
    </row>
    <row r="112" spans="1:6" hidden="1">
      <c r="A112" s="92"/>
      <c r="B112" s="159"/>
      <c r="C112" s="160"/>
      <c r="D112" s="145"/>
      <c r="E112" s="145"/>
      <c r="F112" s="145"/>
    </row>
    <row r="113" spans="1:6" hidden="1">
      <c r="A113" s="158"/>
      <c r="B113" s="159"/>
      <c r="C113" s="160"/>
      <c r="D113" s="145"/>
      <c r="E113" s="145"/>
      <c r="F113" s="145"/>
    </row>
    <row r="114" spans="1:6" hidden="1">
      <c r="A114" s="158"/>
      <c r="B114" s="159"/>
      <c r="C114" s="160"/>
      <c r="D114" s="145"/>
      <c r="E114" s="145"/>
      <c r="F114" s="145"/>
    </row>
    <row r="115" spans="1:6" hidden="1">
      <c r="A115" s="158"/>
      <c r="B115" s="159"/>
      <c r="C115" s="160"/>
      <c r="D115" s="145"/>
      <c r="E115" s="145"/>
      <c r="F115" s="145"/>
    </row>
    <row r="116" spans="1:6" hidden="1">
      <c r="A116" s="158"/>
      <c r="B116" s="159"/>
      <c r="C116" s="160"/>
      <c r="D116" s="145"/>
      <c r="E116" s="145"/>
      <c r="F116" s="145"/>
    </row>
    <row r="117" spans="1:6" hidden="1">
      <c r="A117" s="92"/>
      <c r="B117" s="159"/>
      <c r="C117" s="143"/>
      <c r="D117" s="144"/>
      <c r="E117" s="145"/>
      <c r="F117" s="145"/>
    </row>
    <row r="118" spans="1:6" hidden="1">
      <c r="A118" s="92"/>
      <c r="B118" s="159"/>
      <c r="C118" s="143"/>
      <c r="D118" s="144"/>
      <c r="E118" s="145"/>
      <c r="F118" s="145"/>
    </row>
    <row r="119" spans="1:6" hidden="1">
      <c r="A119" s="92"/>
      <c r="B119" s="159"/>
      <c r="C119" s="143"/>
      <c r="D119" s="144"/>
      <c r="E119" s="145"/>
      <c r="F119" s="145"/>
    </row>
    <row r="120" spans="1:6" hidden="1">
      <c r="A120" s="92"/>
      <c r="B120" s="159"/>
      <c r="C120" s="143"/>
      <c r="D120" s="144"/>
      <c r="E120" s="145"/>
      <c r="F120" s="145"/>
    </row>
    <row r="121" spans="1:6" hidden="1">
      <c r="A121" s="92"/>
      <c r="B121" s="159"/>
      <c r="C121" s="143"/>
      <c r="D121" s="144"/>
      <c r="E121" s="145"/>
      <c r="F121" s="145"/>
    </row>
    <row r="122" spans="1:6" hidden="1">
      <c r="A122" s="92"/>
      <c r="B122" s="159"/>
      <c r="C122" s="160"/>
      <c r="D122" s="145"/>
      <c r="E122" s="145"/>
      <c r="F122" s="145"/>
    </row>
    <row r="123" spans="1:6" hidden="1">
      <c r="A123" s="92"/>
      <c r="B123" s="159"/>
      <c r="C123" s="160"/>
      <c r="D123" s="145"/>
      <c r="E123" s="145"/>
      <c r="F123" s="145"/>
    </row>
    <row r="124" spans="1:6" hidden="1">
      <c r="A124" s="92"/>
      <c r="B124" s="159"/>
      <c r="C124" s="160"/>
      <c r="D124" s="145"/>
      <c r="E124" s="145"/>
      <c r="F124" s="145"/>
    </row>
    <row r="125" spans="1:6" hidden="1">
      <c r="A125" s="92"/>
      <c r="B125" s="159"/>
      <c r="C125" s="143"/>
      <c r="D125" s="144"/>
      <c r="E125" s="145"/>
      <c r="F125" s="145"/>
    </row>
    <row r="126" spans="1:6" hidden="1">
      <c r="A126" s="92"/>
      <c r="B126" s="159"/>
      <c r="C126" s="143"/>
      <c r="D126" s="144"/>
      <c r="E126" s="145"/>
      <c r="F126" s="145"/>
    </row>
    <row r="127" spans="1:6" hidden="1">
      <c r="A127" s="92"/>
      <c r="B127" s="159"/>
      <c r="C127" s="143"/>
      <c r="D127" s="144"/>
      <c r="E127" s="145"/>
      <c r="F127" s="145"/>
    </row>
    <row r="128" spans="1:6" hidden="1">
      <c r="A128" s="92"/>
      <c r="B128" s="159"/>
      <c r="C128" s="143"/>
      <c r="D128" s="144"/>
      <c r="E128" s="145"/>
      <c r="F128" s="145"/>
    </row>
    <row r="129" spans="1:7" hidden="1">
      <c r="A129" s="92"/>
      <c r="B129" s="159"/>
      <c r="C129" s="143"/>
      <c r="D129" s="144"/>
      <c r="E129" s="145"/>
      <c r="F129" s="145"/>
    </row>
    <row r="130" spans="1:7" ht="78.75" hidden="1">
      <c r="A130" s="166" t="s">
        <v>205</v>
      </c>
      <c r="B130" s="146" t="s">
        <v>208</v>
      </c>
      <c r="C130" s="147" t="s">
        <v>207</v>
      </c>
      <c r="D130" s="148"/>
      <c r="E130" s="149"/>
      <c r="F130" s="149"/>
    </row>
    <row r="131" spans="1:7" hidden="1">
      <c r="A131" s="130"/>
      <c r="B131" s="177"/>
      <c r="C131" s="162"/>
      <c r="D131" s="154"/>
      <c r="E131" s="157"/>
      <c r="F131" s="157"/>
    </row>
    <row r="132" spans="1:7" ht="53.25" customHeight="1">
      <c r="A132" s="130" t="s">
        <v>209</v>
      </c>
      <c r="B132" s="131"/>
      <c r="C132" s="132"/>
      <c r="D132" s="133">
        <f>D133+D139+D148</f>
        <v>0</v>
      </c>
      <c r="E132" s="133">
        <f>E133+E139+E148</f>
        <v>0</v>
      </c>
      <c r="F132" s="133">
        <f>F133+F139+F148</f>
        <v>0</v>
      </c>
    </row>
    <row r="133" spans="1:7" s="123" customFormat="1" ht="66" hidden="1" customHeight="1">
      <c r="A133" s="178" t="s">
        <v>210</v>
      </c>
      <c r="B133" s="179" t="s">
        <v>211</v>
      </c>
      <c r="C133" s="180" t="s">
        <v>170</v>
      </c>
      <c r="D133" s="181">
        <f t="shared" ref="D133:E137" si="0">D134</f>
        <v>0</v>
      </c>
      <c r="E133" s="181">
        <f t="shared" si="0"/>
        <v>0</v>
      </c>
      <c r="F133" s="199"/>
    </row>
    <row r="134" spans="1:7" s="123" customFormat="1" ht="53.25" hidden="1" customHeight="1">
      <c r="A134" s="182" t="s">
        <v>212</v>
      </c>
      <c r="B134" s="183" t="s">
        <v>213</v>
      </c>
      <c r="C134" s="93" t="s">
        <v>170</v>
      </c>
      <c r="D134" s="184">
        <f t="shared" si="0"/>
        <v>0</v>
      </c>
      <c r="E134" s="184">
        <f t="shared" si="0"/>
        <v>0</v>
      </c>
      <c r="F134" s="196"/>
    </row>
    <row r="135" spans="1:7" s="123" customFormat="1" ht="52.5" hidden="1" customHeight="1">
      <c r="A135" s="21" t="s">
        <v>214</v>
      </c>
      <c r="B135" s="183" t="s">
        <v>215</v>
      </c>
      <c r="C135" s="93" t="s">
        <v>170</v>
      </c>
      <c r="D135" s="184">
        <f t="shared" si="0"/>
        <v>0</v>
      </c>
      <c r="E135" s="184">
        <f t="shared" si="0"/>
        <v>0</v>
      </c>
      <c r="F135" s="196"/>
    </row>
    <row r="136" spans="1:7" ht="19.5" hidden="1" customHeight="1">
      <c r="A136" s="21" t="s">
        <v>216</v>
      </c>
      <c r="B136" s="185" t="s">
        <v>217</v>
      </c>
      <c r="C136" s="186" t="s">
        <v>170</v>
      </c>
      <c r="D136" s="187">
        <f t="shared" si="0"/>
        <v>0</v>
      </c>
      <c r="E136" s="187">
        <f t="shared" si="0"/>
        <v>0</v>
      </c>
      <c r="F136" s="195"/>
    </row>
    <row r="137" spans="1:7" ht="40.5" hidden="1" customHeight="1">
      <c r="A137" s="92" t="s">
        <v>32</v>
      </c>
      <c r="B137" s="142" t="s">
        <v>217</v>
      </c>
      <c r="C137" s="143">
        <v>200</v>
      </c>
      <c r="D137" s="144">
        <f t="shared" si="0"/>
        <v>0</v>
      </c>
      <c r="E137" s="144">
        <f t="shared" si="0"/>
        <v>0</v>
      </c>
      <c r="F137" s="195"/>
    </row>
    <row r="138" spans="1:7" ht="36.75" hidden="1" customHeight="1">
      <c r="A138" s="92" t="s">
        <v>31</v>
      </c>
      <c r="B138" s="142" t="s">
        <v>217</v>
      </c>
      <c r="C138" s="143">
        <v>240</v>
      </c>
      <c r="D138" s="144"/>
      <c r="E138" s="144"/>
      <c r="F138" s="195"/>
    </row>
    <row r="139" spans="1:7" ht="51" hidden="1" customHeight="1">
      <c r="A139" s="188" t="s">
        <v>218</v>
      </c>
      <c r="B139" s="189" t="s">
        <v>219</v>
      </c>
      <c r="C139" s="190" t="s">
        <v>170</v>
      </c>
      <c r="D139" s="191">
        <f>D140+D144</f>
        <v>0</v>
      </c>
      <c r="E139" s="191">
        <f>E140+E144</f>
        <v>0</v>
      </c>
      <c r="F139" s="197"/>
      <c r="G139" s="27"/>
    </row>
    <row r="140" spans="1:7" ht="20.100000000000001" hidden="1" customHeight="1">
      <c r="A140" s="32" t="s">
        <v>220</v>
      </c>
      <c r="B140" s="51" t="s">
        <v>221</v>
      </c>
      <c r="C140" s="31" t="s">
        <v>170</v>
      </c>
      <c r="D140" s="62">
        <f t="shared" ref="D140:E142" si="1">D141</f>
        <v>0</v>
      </c>
      <c r="E140" s="62">
        <f t="shared" si="1"/>
        <v>0</v>
      </c>
      <c r="F140" s="197"/>
      <c r="G140" s="27"/>
    </row>
    <row r="141" spans="1:7" ht="20.100000000000001" hidden="1" customHeight="1">
      <c r="A141" s="32" t="s">
        <v>222</v>
      </c>
      <c r="B141" s="51" t="s">
        <v>223</v>
      </c>
      <c r="C141" s="31" t="s">
        <v>170</v>
      </c>
      <c r="D141" s="62">
        <f t="shared" si="1"/>
        <v>0</v>
      </c>
      <c r="E141" s="62">
        <f t="shared" si="1"/>
        <v>0</v>
      </c>
      <c r="F141" s="197"/>
      <c r="G141" s="27"/>
    </row>
    <row r="142" spans="1:7" ht="35.1" hidden="1" customHeight="1">
      <c r="A142" s="32" t="s">
        <v>32</v>
      </c>
      <c r="B142" s="51" t="s">
        <v>223</v>
      </c>
      <c r="C142" s="31" t="s">
        <v>153</v>
      </c>
      <c r="D142" s="62">
        <f t="shared" si="1"/>
        <v>0</v>
      </c>
      <c r="E142" s="62">
        <f t="shared" si="1"/>
        <v>0</v>
      </c>
      <c r="F142" s="197"/>
      <c r="G142" s="27"/>
    </row>
    <row r="143" spans="1:7" ht="35.1" hidden="1" customHeight="1">
      <c r="A143" s="32" t="s">
        <v>31</v>
      </c>
      <c r="B143" s="51" t="s">
        <v>223</v>
      </c>
      <c r="C143" s="31" t="s">
        <v>152</v>
      </c>
      <c r="D143" s="62"/>
      <c r="E143" s="62"/>
      <c r="F143" s="197"/>
      <c r="G143" s="27"/>
    </row>
    <row r="144" spans="1:7" ht="35.1" hidden="1" customHeight="1">
      <c r="A144" s="32" t="s">
        <v>224</v>
      </c>
      <c r="B144" s="51" t="s">
        <v>225</v>
      </c>
      <c r="C144" s="31" t="s">
        <v>170</v>
      </c>
      <c r="D144" s="62">
        <f t="shared" ref="D144:E146" si="2">D145</f>
        <v>0</v>
      </c>
      <c r="E144" s="62">
        <f t="shared" si="2"/>
        <v>0</v>
      </c>
      <c r="F144" s="197"/>
      <c r="G144" s="27"/>
    </row>
    <row r="145" spans="1:7" ht="20.100000000000001" hidden="1" customHeight="1">
      <c r="A145" s="32" t="s">
        <v>222</v>
      </c>
      <c r="B145" s="51" t="s">
        <v>226</v>
      </c>
      <c r="C145" s="31" t="s">
        <v>170</v>
      </c>
      <c r="D145" s="62">
        <f t="shared" si="2"/>
        <v>0</v>
      </c>
      <c r="E145" s="62">
        <f t="shared" si="2"/>
        <v>0</v>
      </c>
      <c r="F145" s="197"/>
      <c r="G145" s="27"/>
    </row>
    <row r="146" spans="1:7" ht="35.1" hidden="1" customHeight="1">
      <c r="A146" s="32" t="s">
        <v>32</v>
      </c>
      <c r="B146" s="51" t="s">
        <v>226</v>
      </c>
      <c r="C146" s="31" t="s">
        <v>153</v>
      </c>
      <c r="D146" s="62">
        <f t="shared" si="2"/>
        <v>0</v>
      </c>
      <c r="E146" s="62">
        <f t="shared" si="2"/>
        <v>0</v>
      </c>
      <c r="F146" s="197"/>
      <c r="G146" s="27"/>
    </row>
    <row r="147" spans="1:7" ht="35.1" hidden="1" customHeight="1">
      <c r="A147" s="32" t="s">
        <v>31</v>
      </c>
      <c r="B147" s="51" t="s">
        <v>226</v>
      </c>
      <c r="C147" s="31" t="s">
        <v>152</v>
      </c>
      <c r="D147" s="62"/>
      <c r="E147" s="62"/>
      <c r="F147" s="197"/>
      <c r="G147" s="27"/>
    </row>
    <row r="148" spans="1:7" ht="65.099999999999994" hidden="1" customHeight="1">
      <c r="A148" s="188" t="s">
        <v>227</v>
      </c>
      <c r="B148" s="189" t="s">
        <v>228</v>
      </c>
      <c r="C148" s="190" t="s">
        <v>170</v>
      </c>
      <c r="D148" s="191">
        <f>D149</f>
        <v>0</v>
      </c>
      <c r="E148" s="191">
        <f>E149</f>
        <v>0</v>
      </c>
      <c r="F148" s="197"/>
      <c r="G148" s="27"/>
    </row>
    <row r="149" spans="1:7" ht="35.1" hidden="1" customHeight="1">
      <c r="A149" s="32" t="s">
        <v>229</v>
      </c>
      <c r="B149" s="51" t="s">
        <v>230</v>
      </c>
      <c r="C149" s="31" t="s">
        <v>170</v>
      </c>
      <c r="D149" s="62">
        <f t="shared" ref="D149:E151" si="3">D150</f>
        <v>0</v>
      </c>
      <c r="E149" s="62">
        <f t="shared" si="3"/>
        <v>0</v>
      </c>
      <c r="F149" s="197"/>
      <c r="G149" s="27"/>
    </row>
    <row r="150" spans="1:7" ht="20.100000000000001" hidden="1" customHeight="1">
      <c r="A150" s="32" t="s">
        <v>231</v>
      </c>
      <c r="B150" s="51" t="s">
        <v>232</v>
      </c>
      <c r="C150" s="31" t="s">
        <v>170</v>
      </c>
      <c r="D150" s="62">
        <f t="shared" si="3"/>
        <v>0</v>
      </c>
      <c r="E150" s="62">
        <f t="shared" si="3"/>
        <v>0</v>
      </c>
      <c r="F150" s="197"/>
      <c r="G150" s="27"/>
    </row>
    <row r="151" spans="1:7" ht="35.1" hidden="1" customHeight="1">
      <c r="A151" s="32" t="s">
        <v>32</v>
      </c>
      <c r="B151" s="51" t="s">
        <v>232</v>
      </c>
      <c r="C151" s="31" t="s">
        <v>153</v>
      </c>
      <c r="D151" s="62">
        <f t="shared" si="3"/>
        <v>0</v>
      </c>
      <c r="E151" s="62">
        <f t="shared" si="3"/>
        <v>0</v>
      </c>
      <c r="F151" s="197"/>
      <c r="G151" s="27"/>
    </row>
    <row r="152" spans="1:7" ht="35.1" hidden="1" customHeight="1">
      <c r="A152" s="32" t="s">
        <v>31</v>
      </c>
      <c r="B152" s="51" t="s">
        <v>232</v>
      </c>
      <c r="C152" s="31" t="s">
        <v>152</v>
      </c>
      <c r="D152" s="62"/>
      <c r="E152" s="62"/>
      <c r="F152" s="200"/>
      <c r="G152" s="27"/>
    </row>
    <row r="153" spans="1:7" ht="40.5" customHeight="1">
      <c r="A153" s="130" t="s">
        <v>233</v>
      </c>
      <c r="B153" s="170"/>
      <c r="C153" s="162"/>
      <c r="D153" s="192">
        <f>D165+D154+D180+D175+D198+D159+D210+D214</f>
        <v>5363443.9499999993</v>
      </c>
      <c r="E153" s="192">
        <f t="shared" ref="E153:F153" si="4">E165+E154+E180+E175+E198+E159+E210+E214</f>
        <v>5205760.12</v>
      </c>
      <c r="F153" s="192">
        <f t="shared" si="4"/>
        <v>5099080.34</v>
      </c>
    </row>
    <row r="154" spans="1:7" ht="36.75" customHeight="1">
      <c r="A154" s="32" t="s">
        <v>108</v>
      </c>
      <c r="B154" s="51" t="s">
        <v>107</v>
      </c>
      <c r="C154" s="43" t="s">
        <v>170</v>
      </c>
      <c r="D154" s="61">
        <f t="shared" ref="D154:F157" si="5">D155</f>
        <v>87500</v>
      </c>
      <c r="E154" s="61">
        <f t="shared" si="5"/>
        <v>87500</v>
      </c>
      <c r="F154" s="61">
        <f t="shared" si="5"/>
        <v>87500</v>
      </c>
    </row>
    <row r="155" spans="1:7" ht="20.25" customHeight="1">
      <c r="A155" s="32" t="s">
        <v>109</v>
      </c>
      <c r="B155" s="51" t="s">
        <v>110</v>
      </c>
      <c r="C155" s="43" t="s">
        <v>170</v>
      </c>
      <c r="D155" s="61">
        <f t="shared" si="5"/>
        <v>87500</v>
      </c>
      <c r="E155" s="61">
        <f t="shared" si="5"/>
        <v>87500</v>
      </c>
      <c r="F155" s="61">
        <f t="shared" si="5"/>
        <v>87500</v>
      </c>
    </row>
    <row r="156" spans="1:7" ht="35.25" customHeight="1">
      <c r="A156" s="32" t="s">
        <v>22</v>
      </c>
      <c r="B156" s="51" t="s">
        <v>113</v>
      </c>
      <c r="C156" s="43" t="s">
        <v>170</v>
      </c>
      <c r="D156" s="61">
        <f t="shared" si="5"/>
        <v>87500</v>
      </c>
      <c r="E156" s="61">
        <f t="shared" si="5"/>
        <v>87500</v>
      </c>
      <c r="F156" s="61">
        <f t="shared" si="5"/>
        <v>87500</v>
      </c>
    </row>
    <row r="157" spans="1:7" ht="36.75" customHeight="1">
      <c r="A157" s="32" t="s">
        <v>32</v>
      </c>
      <c r="B157" s="51" t="s">
        <v>113</v>
      </c>
      <c r="C157" s="43">
        <v>200</v>
      </c>
      <c r="D157" s="61">
        <f t="shared" si="5"/>
        <v>87500</v>
      </c>
      <c r="E157" s="61">
        <f t="shared" si="5"/>
        <v>87500</v>
      </c>
      <c r="F157" s="61">
        <f t="shared" si="5"/>
        <v>87500</v>
      </c>
    </row>
    <row r="158" spans="1:7" ht="36" customHeight="1">
      <c r="A158" s="32" t="s">
        <v>31</v>
      </c>
      <c r="B158" s="51" t="s">
        <v>113</v>
      </c>
      <c r="C158" s="43">
        <v>240</v>
      </c>
      <c r="D158" s="61">
        <f>'Приложение № 5'!G30</f>
        <v>87500</v>
      </c>
      <c r="E158" s="61">
        <f>'Приложение № 5'!H30</f>
        <v>87500</v>
      </c>
      <c r="F158" s="61">
        <f>'Приложение № 5'!I30</f>
        <v>87500</v>
      </c>
    </row>
    <row r="159" spans="1:7" ht="28.5" customHeight="1">
      <c r="A159" s="21" t="s">
        <v>112</v>
      </c>
      <c r="B159" s="51" t="s">
        <v>111</v>
      </c>
      <c r="C159" s="43" t="s">
        <v>170</v>
      </c>
      <c r="D159" s="61">
        <f>D160</f>
        <v>126161.35</v>
      </c>
      <c r="E159" s="61">
        <f t="shared" ref="E159:F159" si="6">E160</f>
        <v>130480.04000000001</v>
      </c>
      <c r="F159" s="61">
        <f t="shared" si="6"/>
        <v>135165.26</v>
      </c>
    </row>
    <row r="160" spans="1:7" ht="36.75" customHeight="1">
      <c r="A160" s="21" t="s">
        <v>81</v>
      </c>
      <c r="B160" s="51" t="s">
        <v>114</v>
      </c>
      <c r="C160" s="31" t="s">
        <v>170</v>
      </c>
      <c r="D160" s="62">
        <f>D161+D163</f>
        <v>126161.35</v>
      </c>
      <c r="E160" s="62">
        <f t="shared" ref="E160:F160" si="7">E161+E163</f>
        <v>130480.04000000001</v>
      </c>
      <c r="F160" s="62">
        <f t="shared" si="7"/>
        <v>135165.26</v>
      </c>
    </row>
    <row r="161" spans="1:6" ht="78.75">
      <c r="A161" s="32" t="s">
        <v>13</v>
      </c>
      <c r="B161" s="51" t="s">
        <v>114</v>
      </c>
      <c r="C161" s="31">
        <v>100</v>
      </c>
      <c r="D161" s="62">
        <f>D162</f>
        <v>111796.5</v>
      </c>
      <c r="E161" s="62">
        <f t="shared" ref="E161:F161" si="8">E162</f>
        <v>116268.3</v>
      </c>
      <c r="F161" s="62">
        <f t="shared" si="8"/>
        <v>120918.9</v>
      </c>
    </row>
    <row r="162" spans="1:6" ht="31.5">
      <c r="A162" s="32" t="s">
        <v>14</v>
      </c>
      <c r="B162" s="51" t="s">
        <v>114</v>
      </c>
      <c r="C162" s="31">
        <v>120</v>
      </c>
      <c r="D162" s="61">
        <f>'Приложение № 5'!G65</f>
        <v>111796.5</v>
      </c>
      <c r="E162" s="61">
        <f>'Приложение № 5'!H65</f>
        <v>116268.3</v>
      </c>
      <c r="F162" s="61">
        <f>'Приложение № 5'!I65</f>
        <v>120918.9</v>
      </c>
    </row>
    <row r="163" spans="1:6" ht="35.25" customHeight="1">
      <c r="A163" s="32" t="s">
        <v>32</v>
      </c>
      <c r="B163" s="51" t="s">
        <v>114</v>
      </c>
      <c r="C163" s="43">
        <v>200</v>
      </c>
      <c r="D163" s="61">
        <f>D164</f>
        <v>14364.85</v>
      </c>
      <c r="E163" s="61">
        <f t="shared" ref="E163:F163" si="9">E164</f>
        <v>14211.74</v>
      </c>
      <c r="F163" s="61">
        <f t="shared" si="9"/>
        <v>14246.36</v>
      </c>
    </row>
    <row r="164" spans="1:6" ht="38.25" customHeight="1">
      <c r="A164" s="32" t="s">
        <v>31</v>
      </c>
      <c r="B164" s="51" t="s">
        <v>114</v>
      </c>
      <c r="C164" s="43">
        <v>240</v>
      </c>
      <c r="D164" s="62">
        <f>'Приложение № 5'!G67</f>
        <v>14364.85</v>
      </c>
      <c r="E164" s="62">
        <f>'Приложение № 5'!H67</f>
        <v>14211.74</v>
      </c>
      <c r="F164" s="62">
        <f>'Приложение № 5'!I67</f>
        <v>14246.36</v>
      </c>
    </row>
    <row r="165" spans="1:6" ht="37.5" customHeight="1">
      <c r="A165" s="69" t="s">
        <v>172</v>
      </c>
      <c r="B165" s="72" t="s">
        <v>115</v>
      </c>
      <c r="C165" s="116" t="s">
        <v>170</v>
      </c>
      <c r="D165" s="73">
        <f>D166</f>
        <v>828930</v>
      </c>
      <c r="E165" s="73">
        <f t="shared" ref="E165:F168" si="10">E166</f>
        <v>862100</v>
      </c>
      <c r="F165" s="73">
        <f t="shared" si="10"/>
        <v>896600</v>
      </c>
    </row>
    <row r="166" spans="1:6" ht="23.25" customHeight="1">
      <c r="A166" s="21" t="s">
        <v>65</v>
      </c>
      <c r="B166" s="51" t="s">
        <v>116</v>
      </c>
      <c r="C166" s="43" t="s">
        <v>170</v>
      </c>
      <c r="D166" s="61">
        <f>D167</f>
        <v>828930</v>
      </c>
      <c r="E166" s="61">
        <f t="shared" si="10"/>
        <v>862100</v>
      </c>
      <c r="F166" s="61">
        <f t="shared" si="10"/>
        <v>896600</v>
      </c>
    </row>
    <row r="167" spans="1:6" ht="38.25" customHeight="1">
      <c r="A167" s="32" t="s">
        <v>61</v>
      </c>
      <c r="B167" s="51" t="s">
        <v>117</v>
      </c>
      <c r="C167" s="43" t="s">
        <v>170</v>
      </c>
      <c r="D167" s="61">
        <f>D168</f>
        <v>828930</v>
      </c>
      <c r="E167" s="61">
        <f t="shared" si="10"/>
        <v>862100</v>
      </c>
      <c r="F167" s="61">
        <f t="shared" si="10"/>
        <v>896600</v>
      </c>
    </row>
    <row r="168" spans="1:6" ht="78.75">
      <c r="A168" s="32" t="s">
        <v>13</v>
      </c>
      <c r="B168" s="51" t="s">
        <v>117</v>
      </c>
      <c r="C168" s="31">
        <v>100</v>
      </c>
      <c r="D168" s="62">
        <f>D169</f>
        <v>828930</v>
      </c>
      <c r="E168" s="62">
        <f t="shared" si="10"/>
        <v>862100</v>
      </c>
      <c r="F168" s="62">
        <f t="shared" si="10"/>
        <v>896600</v>
      </c>
    </row>
    <row r="169" spans="1:6" ht="37.5" customHeight="1">
      <c r="A169" s="32" t="s">
        <v>14</v>
      </c>
      <c r="B169" s="51" t="s">
        <v>117</v>
      </c>
      <c r="C169" s="31">
        <v>120</v>
      </c>
      <c r="D169" s="62">
        <f>'Приложение № 5'!G18</f>
        <v>828930</v>
      </c>
      <c r="E169" s="62">
        <f>'Приложение № 5'!H18</f>
        <v>862100</v>
      </c>
      <c r="F169" s="62">
        <f>'Приложение № 5'!I18</f>
        <v>896600</v>
      </c>
    </row>
    <row r="170" spans="1:6" ht="18" hidden="1" customHeight="1">
      <c r="A170" s="69" t="s">
        <v>118</v>
      </c>
      <c r="B170" s="72" t="s">
        <v>119</v>
      </c>
      <c r="C170" s="71"/>
      <c r="D170" s="74">
        <f>D171</f>
        <v>0</v>
      </c>
      <c r="E170" s="74">
        <f t="shared" ref="E170:E173" si="11">E171</f>
        <v>0</v>
      </c>
      <c r="F170" s="195"/>
    </row>
    <row r="171" spans="1:6" ht="21.75" hidden="1" customHeight="1">
      <c r="A171" s="21" t="s">
        <v>120</v>
      </c>
      <c r="B171" s="51" t="s">
        <v>121</v>
      </c>
      <c r="C171" s="31"/>
      <c r="D171" s="62">
        <f>D172</f>
        <v>0</v>
      </c>
      <c r="E171" s="62">
        <f t="shared" si="11"/>
        <v>0</v>
      </c>
      <c r="F171" s="195"/>
    </row>
    <row r="172" spans="1:6" ht="24" hidden="1" customHeight="1">
      <c r="A172" s="32" t="s">
        <v>122</v>
      </c>
      <c r="B172" s="51" t="s">
        <v>123</v>
      </c>
      <c r="C172" s="31"/>
      <c r="D172" s="62">
        <f>D173</f>
        <v>0</v>
      </c>
      <c r="E172" s="62">
        <f t="shared" si="11"/>
        <v>0</v>
      </c>
      <c r="F172" s="195"/>
    </row>
    <row r="173" spans="1:6" ht="72" hidden="1" customHeight="1">
      <c r="A173" s="32" t="s">
        <v>13</v>
      </c>
      <c r="B173" s="51" t="s">
        <v>123</v>
      </c>
      <c r="C173" s="43">
        <v>100</v>
      </c>
      <c r="D173" s="61">
        <f>D174</f>
        <v>0</v>
      </c>
      <c r="E173" s="61">
        <f t="shared" si="11"/>
        <v>0</v>
      </c>
      <c r="F173" s="195"/>
    </row>
    <row r="174" spans="1:6" ht="34.5" hidden="1" customHeight="1">
      <c r="A174" s="32" t="s">
        <v>14</v>
      </c>
      <c r="B174" s="51" t="s">
        <v>123</v>
      </c>
      <c r="C174" s="31">
        <v>120</v>
      </c>
      <c r="D174" s="62"/>
      <c r="E174" s="62"/>
      <c r="F174" s="195"/>
    </row>
    <row r="175" spans="1:6" ht="24" customHeight="1">
      <c r="A175" s="69" t="s">
        <v>128</v>
      </c>
      <c r="B175" s="72" t="s">
        <v>129</v>
      </c>
      <c r="C175" s="116" t="s">
        <v>170</v>
      </c>
      <c r="D175" s="73">
        <f>D176</f>
        <v>37700</v>
      </c>
      <c r="E175" s="73">
        <f t="shared" ref="E175:F178" si="12">E176</f>
        <v>38800</v>
      </c>
      <c r="F175" s="73">
        <f t="shared" si="12"/>
        <v>39200</v>
      </c>
    </row>
    <row r="176" spans="1:6" ht="25.5" customHeight="1">
      <c r="A176" s="32" t="s">
        <v>130</v>
      </c>
      <c r="B176" s="51" t="s">
        <v>131</v>
      </c>
      <c r="C176" s="43" t="s">
        <v>170</v>
      </c>
      <c r="D176" s="61">
        <f>D177</f>
        <v>37700</v>
      </c>
      <c r="E176" s="61">
        <f t="shared" si="12"/>
        <v>38800</v>
      </c>
      <c r="F176" s="61">
        <f t="shared" si="12"/>
        <v>39200</v>
      </c>
    </row>
    <row r="177" spans="1:6" ht="37.5" customHeight="1">
      <c r="A177" s="32" t="s">
        <v>171</v>
      </c>
      <c r="B177" s="51" t="s">
        <v>132</v>
      </c>
      <c r="C177" s="43" t="s">
        <v>170</v>
      </c>
      <c r="D177" s="61">
        <f>D178</f>
        <v>37700</v>
      </c>
      <c r="E177" s="61">
        <f t="shared" si="12"/>
        <v>38800</v>
      </c>
      <c r="F177" s="61">
        <f t="shared" si="12"/>
        <v>39200</v>
      </c>
    </row>
    <row r="178" spans="1:6" ht="20.25" customHeight="1">
      <c r="A178" s="32" t="s">
        <v>7</v>
      </c>
      <c r="B178" s="51" t="s">
        <v>132</v>
      </c>
      <c r="C178" s="43">
        <v>500</v>
      </c>
      <c r="D178" s="61">
        <f>D179</f>
        <v>37700</v>
      </c>
      <c r="E178" s="61">
        <f t="shared" si="12"/>
        <v>38800</v>
      </c>
      <c r="F178" s="61">
        <f t="shared" si="12"/>
        <v>39200</v>
      </c>
    </row>
    <row r="179" spans="1:6" ht="21.75" customHeight="1">
      <c r="A179" s="32" t="s">
        <v>18</v>
      </c>
      <c r="B179" s="51" t="s">
        <v>132</v>
      </c>
      <c r="C179" s="43">
        <v>540</v>
      </c>
      <c r="D179" s="61">
        <f>'Приложение № 5'!G47</f>
        <v>37700</v>
      </c>
      <c r="E179" s="61">
        <f>'Приложение № 5'!H47</f>
        <v>38800</v>
      </c>
      <c r="F179" s="61">
        <f>'Приложение № 5'!I47</f>
        <v>39200</v>
      </c>
    </row>
    <row r="180" spans="1:6" ht="31.5">
      <c r="A180" s="69" t="s">
        <v>124</v>
      </c>
      <c r="B180" s="72" t="s">
        <v>125</v>
      </c>
      <c r="C180" s="116" t="s">
        <v>170</v>
      </c>
      <c r="D180" s="73">
        <f>D181+D195+D188</f>
        <v>3421390</v>
      </c>
      <c r="E180" s="73">
        <f t="shared" ref="E180:F180" si="13">E181+E195+E188</f>
        <v>3390950</v>
      </c>
      <c r="F180" s="73">
        <f t="shared" si="13"/>
        <v>3405310</v>
      </c>
    </row>
    <row r="181" spans="1:6" ht="31.5">
      <c r="A181" s="32" t="s">
        <v>61</v>
      </c>
      <c r="B181" s="51" t="s">
        <v>126</v>
      </c>
      <c r="C181" s="31" t="s">
        <v>170</v>
      </c>
      <c r="D181" s="62">
        <f>D182+D184+D186</f>
        <v>3068390</v>
      </c>
      <c r="E181" s="62">
        <f t="shared" ref="E181:F181" si="14">E182+E184+E186</f>
        <v>3027650</v>
      </c>
      <c r="F181" s="62">
        <f t="shared" si="14"/>
        <v>3038410</v>
      </c>
    </row>
    <row r="182" spans="1:6" ht="78.75">
      <c r="A182" s="32" t="s">
        <v>13</v>
      </c>
      <c r="B182" s="51" t="s">
        <v>126</v>
      </c>
      <c r="C182" s="31">
        <v>100</v>
      </c>
      <c r="D182" s="62">
        <f>D183</f>
        <v>1932890</v>
      </c>
      <c r="E182" s="62">
        <f t="shared" ref="E182:F182" si="15">E183</f>
        <v>1972150</v>
      </c>
      <c r="F182" s="62">
        <f t="shared" si="15"/>
        <v>2012910</v>
      </c>
    </row>
    <row r="183" spans="1:6" ht="31.5">
      <c r="A183" s="32" t="s">
        <v>14</v>
      </c>
      <c r="B183" s="51" t="s">
        <v>126</v>
      </c>
      <c r="C183" s="31">
        <v>120</v>
      </c>
      <c r="D183" s="62">
        <f>'Приложение № 5'!G34</f>
        <v>1932890</v>
      </c>
      <c r="E183" s="62">
        <f>'Приложение № 5'!H34</f>
        <v>1972150</v>
      </c>
      <c r="F183" s="62">
        <f>'Приложение № 5'!I34</f>
        <v>2012910</v>
      </c>
    </row>
    <row r="184" spans="1:6" ht="36.75" customHeight="1">
      <c r="A184" s="32" t="s">
        <v>32</v>
      </c>
      <c r="B184" s="51" t="s">
        <v>126</v>
      </c>
      <c r="C184" s="31">
        <v>200</v>
      </c>
      <c r="D184" s="62">
        <f>D185</f>
        <v>1125500</v>
      </c>
      <c r="E184" s="62">
        <f t="shared" ref="E184:F184" si="16">E185</f>
        <v>1045500</v>
      </c>
      <c r="F184" s="62">
        <f t="shared" si="16"/>
        <v>1015500</v>
      </c>
    </row>
    <row r="185" spans="1:6" ht="33" customHeight="1">
      <c r="A185" s="32" t="s">
        <v>31</v>
      </c>
      <c r="B185" s="51" t="s">
        <v>126</v>
      </c>
      <c r="C185" s="31">
        <v>240</v>
      </c>
      <c r="D185" s="62">
        <f>'Приложение № 5'!G36</f>
        <v>1125500</v>
      </c>
      <c r="E185" s="62">
        <f>'Приложение № 5'!H36</f>
        <v>1045500</v>
      </c>
      <c r="F185" s="62">
        <f>'Приложение № 5'!I36</f>
        <v>1015500</v>
      </c>
    </row>
    <row r="186" spans="1:6" ht="21.75" customHeight="1">
      <c r="A186" s="32" t="s">
        <v>15</v>
      </c>
      <c r="B186" s="51" t="s">
        <v>126</v>
      </c>
      <c r="C186" s="31">
        <v>800</v>
      </c>
      <c r="D186" s="62">
        <f>D187</f>
        <v>10000</v>
      </c>
      <c r="E186" s="62">
        <f t="shared" ref="E186:F186" si="17">E187</f>
        <v>10000</v>
      </c>
      <c r="F186" s="62">
        <f t="shared" si="17"/>
        <v>10000</v>
      </c>
    </row>
    <row r="187" spans="1:6" ht="18.75" customHeight="1">
      <c r="A187" s="32" t="s">
        <v>16</v>
      </c>
      <c r="B187" s="51" t="s">
        <v>126</v>
      </c>
      <c r="C187" s="31">
        <v>850</v>
      </c>
      <c r="D187" s="62">
        <f>'Приложение № 5'!G38</f>
        <v>10000</v>
      </c>
      <c r="E187" s="62">
        <f>'Приложение № 5'!H38</f>
        <v>10000</v>
      </c>
      <c r="F187" s="62">
        <f>'Приложение № 5'!I38</f>
        <v>10000</v>
      </c>
    </row>
    <row r="188" spans="1:6" ht="23.25" hidden="1" customHeight="1">
      <c r="A188" s="21" t="s">
        <v>135</v>
      </c>
      <c r="B188" s="51" t="s">
        <v>136</v>
      </c>
      <c r="C188" s="43" t="s">
        <v>170</v>
      </c>
      <c r="D188" s="61">
        <f>D189+D193+D191</f>
        <v>0</v>
      </c>
      <c r="E188" s="61">
        <f>E189+E193+E191</f>
        <v>0</v>
      </c>
      <c r="F188" s="61">
        <f>F189+F193+F191</f>
        <v>0</v>
      </c>
    </row>
    <row r="189" spans="1:6" ht="36.75" hidden="1" customHeight="1">
      <c r="A189" s="32" t="s">
        <v>32</v>
      </c>
      <c r="B189" s="51" t="s">
        <v>136</v>
      </c>
      <c r="C189" s="43">
        <v>200</v>
      </c>
      <c r="D189" s="61">
        <f>D190</f>
        <v>0</v>
      </c>
      <c r="E189" s="61">
        <f t="shared" ref="E189:F189" si="18">E190</f>
        <v>0</v>
      </c>
      <c r="F189" s="61">
        <f t="shared" si="18"/>
        <v>0</v>
      </c>
    </row>
    <row r="190" spans="1:6" ht="36.75" hidden="1" customHeight="1">
      <c r="A190" s="32" t="s">
        <v>31</v>
      </c>
      <c r="B190" s="51" t="s">
        <v>136</v>
      </c>
      <c r="C190" s="43">
        <v>240</v>
      </c>
      <c r="D190" s="61"/>
      <c r="E190" s="61"/>
      <c r="F190" s="195"/>
    </row>
    <row r="191" spans="1:6" ht="20.100000000000001" hidden="1" customHeight="1">
      <c r="A191" s="32" t="s">
        <v>7</v>
      </c>
      <c r="B191" s="51" t="s">
        <v>136</v>
      </c>
      <c r="C191" s="43">
        <v>500</v>
      </c>
      <c r="D191" s="193">
        <f>D192</f>
        <v>0</v>
      </c>
      <c r="E191" s="193">
        <f t="shared" ref="E191:F191" si="19">E192</f>
        <v>0</v>
      </c>
      <c r="F191" s="193">
        <f t="shared" si="19"/>
        <v>0</v>
      </c>
    </row>
    <row r="192" spans="1:6" ht="20.100000000000001" hidden="1" customHeight="1">
      <c r="A192" s="32" t="s">
        <v>18</v>
      </c>
      <c r="B192" s="51" t="s">
        <v>136</v>
      </c>
      <c r="C192" s="43">
        <v>540</v>
      </c>
      <c r="D192" s="193"/>
      <c r="E192" s="194"/>
      <c r="F192" s="195"/>
    </row>
    <row r="193" spans="1:7" ht="21" hidden="1" customHeight="1">
      <c r="A193" s="32" t="s">
        <v>15</v>
      </c>
      <c r="B193" s="51" t="s">
        <v>136</v>
      </c>
      <c r="C193" s="31">
        <v>800</v>
      </c>
      <c r="D193" s="62">
        <f>D194</f>
        <v>0</v>
      </c>
      <c r="E193" s="62">
        <f t="shared" ref="E193:F193" si="20">E194</f>
        <v>0</v>
      </c>
      <c r="F193" s="62">
        <f t="shared" si="20"/>
        <v>0</v>
      </c>
    </row>
    <row r="194" spans="1:7" ht="21.75" hidden="1" customHeight="1">
      <c r="A194" s="32" t="s">
        <v>16</v>
      </c>
      <c r="B194" s="51" t="s">
        <v>136</v>
      </c>
      <c r="C194" s="31">
        <v>850</v>
      </c>
      <c r="D194" s="62"/>
      <c r="E194" s="62"/>
      <c r="F194" s="195"/>
    </row>
    <row r="195" spans="1:7" ht="42.75" customHeight="1">
      <c r="A195" s="32" t="s">
        <v>171</v>
      </c>
      <c r="B195" s="51" t="s">
        <v>127</v>
      </c>
      <c r="C195" s="31" t="s">
        <v>170</v>
      </c>
      <c r="D195" s="62">
        <f>D196</f>
        <v>353000</v>
      </c>
      <c r="E195" s="62">
        <f t="shared" ref="E195:F196" si="21">E196</f>
        <v>363300</v>
      </c>
      <c r="F195" s="62">
        <f t="shared" si="21"/>
        <v>366900</v>
      </c>
    </row>
    <row r="196" spans="1:7" ht="20.25" customHeight="1">
      <c r="A196" s="32" t="s">
        <v>7</v>
      </c>
      <c r="B196" s="51" t="s">
        <v>127</v>
      </c>
      <c r="C196" s="31">
        <v>500</v>
      </c>
      <c r="D196" s="62">
        <f>D197</f>
        <v>353000</v>
      </c>
      <c r="E196" s="62">
        <f t="shared" si="21"/>
        <v>363300</v>
      </c>
      <c r="F196" s="62">
        <f t="shared" si="21"/>
        <v>366900</v>
      </c>
    </row>
    <row r="197" spans="1:7" ht="21" customHeight="1">
      <c r="A197" s="32" t="s">
        <v>18</v>
      </c>
      <c r="B197" s="51" t="s">
        <v>127</v>
      </c>
      <c r="C197" s="31">
        <v>540</v>
      </c>
      <c r="D197" s="62">
        <f>'Приложение № 5'!G41</f>
        <v>353000</v>
      </c>
      <c r="E197" s="62">
        <f>'Приложение № 5'!H41</f>
        <v>363300</v>
      </c>
      <c r="F197" s="62">
        <f>'Приложение № 5'!I41</f>
        <v>366900</v>
      </c>
    </row>
    <row r="198" spans="1:7" ht="21" customHeight="1">
      <c r="A198" s="69" t="s">
        <v>66</v>
      </c>
      <c r="B198" s="72" t="s">
        <v>133</v>
      </c>
      <c r="C198" s="116" t="s">
        <v>170</v>
      </c>
      <c r="D198" s="73">
        <f>D199</f>
        <v>8000</v>
      </c>
      <c r="E198" s="73">
        <f t="shared" ref="E198:F200" si="22">E199</f>
        <v>8000</v>
      </c>
      <c r="F198" s="73">
        <f t="shared" si="22"/>
        <v>8000</v>
      </c>
    </row>
    <row r="199" spans="1:7" ht="37.5" customHeight="1">
      <c r="A199" s="32" t="s">
        <v>34</v>
      </c>
      <c r="B199" s="51" t="s">
        <v>134</v>
      </c>
      <c r="C199" s="43" t="s">
        <v>170</v>
      </c>
      <c r="D199" s="61">
        <f>D200</f>
        <v>8000</v>
      </c>
      <c r="E199" s="61">
        <f t="shared" si="22"/>
        <v>8000</v>
      </c>
      <c r="F199" s="61">
        <f t="shared" si="22"/>
        <v>8000</v>
      </c>
    </row>
    <row r="200" spans="1:7" ht="21.75" customHeight="1">
      <c r="A200" s="32" t="s">
        <v>15</v>
      </c>
      <c r="B200" s="51" t="s">
        <v>134</v>
      </c>
      <c r="C200" s="43">
        <v>800</v>
      </c>
      <c r="D200" s="61">
        <f>D201</f>
        <v>8000</v>
      </c>
      <c r="E200" s="61">
        <f t="shared" si="22"/>
        <v>8000</v>
      </c>
      <c r="F200" s="61">
        <f t="shared" si="22"/>
        <v>8000</v>
      </c>
    </row>
    <row r="201" spans="1:7" ht="21" customHeight="1">
      <c r="A201" s="32" t="s">
        <v>25</v>
      </c>
      <c r="B201" s="51" t="s">
        <v>134</v>
      </c>
      <c r="C201" s="43">
        <v>870</v>
      </c>
      <c r="D201" s="61">
        <f>'Приложение № 5'!G52</f>
        <v>8000</v>
      </c>
      <c r="E201" s="61">
        <f>'Приложение № 5'!H52</f>
        <v>8000</v>
      </c>
      <c r="F201" s="61">
        <f>'Приложение № 5'!I52</f>
        <v>8000</v>
      </c>
    </row>
    <row r="202" spans="1:7" ht="36.75" hidden="1" customHeight="1">
      <c r="A202" s="21" t="s">
        <v>137</v>
      </c>
      <c r="B202" s="51" t="s">
        <v>138</v>
      </c>
      <c r="C202" s="43" t="s">
        <v>170</v>
      </c>
      <c r="D202" s="61">
        <f t="shared" ref="D202:F208" si="23">D203</f>
        <v>0</v>
      </c>
      <c r="E202" s="61">
        <f t="shared" si="23"/>
        <v>0</v>
      </c>
      <c r="F202" s="61">
        <f t="shared" si="23"/>
        <v>0</v>
      </c>
    </row>
    <row r="203" spans="1:7" ht="36.75" hidden="1" customHeight="1">
      <c r="A203" s="21" t="s">
        <v>139</v>
      </c>
      <c r="B203" s="51" t="s">
        <v>140</v>
      </c>
      <c r="C203" s="43" t="s">
        <v>170</v>
      </c>
      <c r="D203" s="61">
        <f>D207+D204</f>
        <v>0</v>
      </c>
      <c r="E203" s="61">
        <f>E207+E204</f>
        <v>0</v>
      </c>
      <c r="F203" s="61">
        <f>F207+F204</f>
        <v>0</v>
      </c>
    </row>
    <row r="204" spans="1:7" ht="54" hidden="1" customHeight="1">
      <c r="A204" s="21" t="s">
        <v>234</v>
      </c>
      <c r="B204" s="51" t="s">
        <v>235</v>
      </c>
      <c r="C204" s="43" t="s">
        <v>170</v>
      </c>
      <c r="D204" s="61">
        <f t="shared" ref="D204:F205" si="24">D205</f>
        <v>0</v>
      </c>
      <c r="E204" s="61">
        <f t="shared" si="24"/>
        <v>0</v>
      </c>
      <c r="F204" s="61">
        <f t="shared" si="24"/>
        <v>0</v>
      </c>
      <c r="G204" s="27"/>
    </row>
    <row r="205" spans="1:7" ht="35.1" hidden="1" customHeight="1">
      <c r="A205" s="32" t="s">
        <v>32</v>
      </c>
      <c r="B205" s="51" t="s">
        <v>235</v>
      </c>
      <c r="C205" s="43">
        <v>200</v>
      </c>
      <c r="D205" s="61">
        <f t="shared" si="24"/>
        <v>0</v>
      </c>
      <c r="E205" s="61">
        <f t="shared" si="24"/>
        <v>0</v>
      </c>
      <c r="F205" s="61">
        <f t="shared" si="24"/>
        <v>0</v>
      </c>
      <c r="G205" s="27"/>
    </row>
    <row r="206" spans="1:7" ht="35.1" hidden="1" customHeight="1">
      <c r="A206" s="32" t="s">
        <v>31</v>
      </c>
      <c r="B206" s="51" t="s">
        <v>235</v>
      </c>
      <c r="C206" s="43">
        <v>240</v>
      </c>
      <c r="D206" s="61"/>
      <c r="E206" s="61"/>
      <c r="F206" s="198"/>
      <c r="G206" s="27"/>
    </row>
    <row r="207" spans="1:7" ht="47.25" hidden="1">
      <c r="A207" s="21" t="s">
        <v>141</v>
      </c>
      <c r="B207" s="51" t="s">
        <v>142</v>
      </c>
      <c r="C207" s="43" t="s">
        <v>170</v>
      </c>
      <c r="D207" s="61">
        <f t="shared" si="23"/>
        <v>0</v>
      </c>
      <c r="E207" s="61">
        <f t="shared" si="23"/>
        <v>0</v>
      </c>
      <c r="F207" s="61">
        <f t="shared" si="23"/>
        <v>0</v>
      </c>
    </row>
    <row r="208" spans="1:7" ht="36" hidden="1" customHeight="1">
      <c r="A208" s="32" t="s">
        <v>32</v>
      </c>
      <c r="B208" s="51" t="s">
        <v>142</v>
      </c>
      <c r="C208" s="43">
        <v>200</v>
      </c>
      <c r="D208" s="61">
        <f t="shared" si="23"/>
        <v>0</v>
      </c>
      <c r="E208" s="61">
        <f t="shared" si="23"/>
        <v>0</v>
      </c>
      <c r="F208" s="61">
        <f t="shared" si="23"/>
        <v>0</v>
      </c>
    </row>
    <row r="209" spans="1:8" ht="35.25" hidden="1" customHeight="1">
      <c r="A209" s="32" t="s">
        <v>31</v>
      </c>
      <c r="B209" s="51" t="s">
        <v>142</v>
      </c>
      <c r="C209" s="43">
        <v>240</v>
      </c>
      <c r="D209" s="61"/>
      <c r="E209" s="61"/>
      <c r="F209" s="195"/>
    </row>
    <row r="210" spans="1:8" hidden="1">
      <c r="A210" s="32" t="s">
        <v>236</v>
      </c>
      <c r="B210" s="51" t="s">
        <v>237</v>
      </c>
      <c r="C210" s="43" t="s">
        <v>170</v>
      </c>
      <c r="D210" s="61">
        <f t="shared" ref="D210:F212" si="25">D211</f>
        <v>0</v>
      </c>
      <c r="E210" s="61">
        <f t="shared" si="25"/>
        <v>0</v>
      </c>
      <c r="F210" s="61">
        <f t="shared" si="25"/>
        <v>0</v>
      </c>
    </row>
    <row r="211" spans="1:8" hidden="1">
      <c r="A211" s="32" t="s">
        <v>236</v>
      </c>
      <c r="B211" s="51" t="s">
        <v>238</v>
      </c>
      <c r="C211" s="31" t="s">
        <v>170</v>
      </c>
      <c r="D211" s="62">
        <f t="shared" si="25"/>
        <v>0</v>
      </c>
      <c r="E211" s="62">
        <f t="shared" si="25"/>
        <v>0</v>
      </c>
      <c r="F211" s="62">
        <f t="shared" si="25"/>
        <v>0</v>
      </c>
    </row>
    <row r="212" spans="1:8" ht="31.5" hidden="1">
      <c r="A212" s="32" t="s">
        <v>32</v>
      </c>
      <c r="B212" s="51" t="s">
        <v>238</v>
      </c>
      <c r="C212" s="31">
        <v>200</v>
      </c>
      <c r="D212" s="62">
        <f t="shared" si="25"/>
        <v>0</v>
      </c>
      <c r="E212" s="62">
        <f t="shared" si="25"/>
        <v>0</v>
      </c>
      <c r="F212" s="62">
        <f t="shared" si="25"/>
        <v>0</v>
      </c>
    </row>
    <row r="213" spans="1:8" ht="31.5" hidden="1">
      <c r="A213" s="32" t="s">
        <v>31</v>
      </c>
      <c r="B213" s="51" t="s">
        <v>238</v>
      </c>
      <c r="C213" s="31">
        <v>240</v>
      </c>
      <c r="D213" s="62"/>
      <c r="E213" s="62"/>
      <c r="F213" s="195"/>
    </row>
    <row r="214" spans="1:8" ht="31.5">
      <c r="A214" s="32" t="s">
        <v>143</v>
      </c>
      <c r="B214" s="51" t="s">
        <v>144</v>
      </c>
      <c r="C214" s="31" t="s">
        <v>170</v>
      </c>
      <c r="D214" s="62">
        <f>D215</f>
        <v>853762.6</v>
      </c>
      <c r="E214" s="62">
        <f t="shared" ref="E214:F216" si="26">E215</f>
        <v>687930.08</v>
      </c>
      <c r="F214" s="62">
        <f t="shared" si="26"/>
        <v>527305.07999999996</v>
      </c>
    </row>
    <row r="215" spans="1:8">
      <c r="A215" s="32" t="s">
        <v>147</v>
      </c>
      <c r="B215" s="51" t="s">
        <v>146</v>
      </c>
      <c r="C215" s="31" t="s">
        <v>170</v>
      </c>
      <c r="D215" s="62">
        <f>D216</f>
        <v>853762.6</v>
      </c>
      <c r="E215" s="62">
        <f t="shared" si="26"/>
        <v>687930.08</v>
      </c>
      <c r="F215" s="62">
        <f t="shared" si="26"/>
        <v>527305.07999999996</v>
      </c>
    </row>
    <row r="216" spans="1:8" ht="31.5">
      <c r="A216" s="32" t="s">
        <v>32</v>
      </c>
      <c r="B216" s="51" t="s">
        <v>146</v>
      </c>
      <c r="C216" s="31">
        <v>200</v>
      </c>
      <c r="D216" s="62">
        <f>D217</f>
        <v>853762.6</v>
      </c>
      <c r="E216" s="62">
        <f t="shared" si="26"/>
        <v>687930.08</v>
      </c>
      <c r="F216" s="62">
        <f t="shared" si="26"/>
        <v>527305.07999999996</v>
      </c>
    </row>
    <row r="217" spans="1:8" ht="31.5">
      <c r="A217" s="34" t="s">
        <v>31</v>
      </c>
      <c r="B217" s="52" t="s">
        <v>146</v>
      </c>
      <c r="C217" s="36">
        <v>240</v>
      </c>
      <c r="D217" s="63">
        <f>'Приложение № 5'!G122</f>
        <v>853762.6</v>
      </c>
      <c r="E217" s="63">
        <f>'Приложение № 5'!H122</f>
        <v>687930.08</v>
      </c>
      <c r="F217" s="63">
        <f>'Приложение № 5'!I122</f>
        <v>527305.07999999996</v>
      </c>
    </row>
    <row r="218" spans="1:8" s="123" customFormat="1" ht="20.100000000000001" customHeight="1">
      <c r="A218" s="201" t="s">
        <v>168</v>
      </c>
      <c r="B218" s="202"/>
      <c r="C218" s="203"/>
      <c r="D218" s="119"/>
      <c r="E218" s="120">
        <f>'Приложение № 5'!H148</f>
        <v>130000</v>
      </c>
      <c r="F218" s="120">
        <f>'Приложение № 5'!I148</f>
        <v>260000</v>
      </c>
      <c r="G218" s="121"/>
      <c r="H218" s="122"/>
    </row>
    <row r="219" spans="1:8" ht="21.6" customHeight="1">
      <c r="A219" s="214" t="s">
        <v>56</v>
      </c>
      <c r="B219" s="215"/>
      <c r="C219" s="216"/>
      <c r="D219" s="157">
        <f>D12+D132+D153</f>
        <v>5363443.9499999993</v>
      </c>
      <c r="E219" s="157">
        <f>E12+E132+E153+E218</f>
        <v>5335760.12</v>
      </c>
      <c r="F219" s="157">
        <f>F12+F132+F153+F218</f>
        <v>5359080.34</v>
      </c>
    </row>
  </sheetData>
  <mergeCells count="11">
    <mergeCell ref="D1:F1"/>
    <mergeCell ref="D2:F2"/>
    <mergeCell ref="D3:F3"/>
    <mergeCell ref="D4:F4"/>
    <mergeCell ref="A219:C219"/>
    <mergeCell ref="D10:F10"/>
    <mergeCell ref="A7:F7"/>
    <mergeCell ref="A8:E9"/>
    <mergeCell ref="A10:A11"/>
    <mergeCell ref="B10:B11"/>
    <mergeCell ref="C10:C11"/>
  </mergeCells>
  <printOptions horizontalCentered="1"/>
  <pageMargins left="0.59055118110236227" right="0.39370078740157483" top="0.59055118110236227" bottom="0.59055118110236227" header="0.31496062992125984" footer="0.31496062992125984"/>
  <pageSetup paperSize="9" scale="66" fitToHeight="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Приложение № 4</vt:lpstr>
      <vt:lpstr>Приложение № 5</vt:lpstr>
      <vt:lpstr>Приложение № 6</vt:lpstr>
      <vt:lpstr>'Приложение № 4'!Заголовки_для_печати</vt:lpstr>
      <vt:lpstr>'Приложение № 5'!Заголовки_для_печати</vt:lpstr>
      <vt:lpstr>'Приложение № 6'!Заголовки_для_печати</vt:lpstr>
      <vt:lpstr>'Приложение № 4'!Область_печати</vt:lpstr>
      <vt:lpstr>'Приложение № 5'!Область_печати</vt:lpstr>
      <vt:lpstr>'Приложение №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2021-11-11T11:24:16Z</dcterms:modified>
</cp:coreProperties>
</file>