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585" windowWidth="16635" windowHeight="9720" activeTab="1"/>
  </bookViews>
  <sheets>
    <sheet name="Свод расх прил 3" sheetId="2" r:id="rId1"/>
    <sheet name="Шаблон поселениям" sheetId="1" r:id="rId2"/>
  </sheets>
  <definedNames>
    <definedName name="Z_48F564DE_9646_4C9C_AF1D_2086DAD7196C_.wvu.Rows" localSheetId="1" hidden="1">'Шаблон поселениям'!$24:$26,'Шаблон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поселениям'!#REF!,'Шаблон поселениям'!#REF!</definedName>
    <definedName name="_xlnm.Print_Area" localSheetId="0">'Свод расх прил 3'!$A$1:$G$52</definedName>
  </definedNames>
  <calcPr calcId="125725"/>
</workbook>
</file>

<file path=xl/calcChain.xml><?xml version="1.0" encoding="utf-8"?>
<calcChain xmlns="http://schemas.openxmlformats.org/spreadsheetml/2006/main">
  <c r="E22" i="2"/>
  <c r="E20" s="1"/>
  <c r="F22"/>
  <c r="F20" s="1"/>
  <c r="D22"/>
  <c r="D20" s="1"/>
  <c r="E24"/>
  <c r="F24"/>
  <c r="D24"/>
  <c r="E28"/>
  <c r="F28"/>
  <c r="D28"/>
  <c r="G21"/>
  <c r="E21"/>
  <c r="F21"/>
  <c r="D21"/>
  <c r="L70" i="1"/>
  <c r="L64" s="1"/>
  <c r="M70"/>
  <c r="M64"/>
  <c r="K64"/>
  <c r="K70"/>
  <c r="K79"/>
  <c r="K78" s="1"/>
  <c r="K77" s="1"/>
  <c r="K76" s="1"/>
  <c r="K68" l="1"/>
  <c r="K67" s="1"/>
  <c r="K66" s="1"/>
  <c r="K65" s="1"/>
  <c r="N80"/>
  <c r="M79"/>
  <c r="M78" s="1"/>
  <c r="L79"/>
  <c r="L78" s="1"/>
  <c r="L77" s="1"/>
  <c r="L76" s="1"/>
  <c r="N69"/>
  <c r="M68"/>
  <c r="M67" s="1"/>
  <c r="L68"/>
  <c r="N68" s="1"/>
  <c r="L67" l="1"/>
  <c r="L66" s="1"/>
  <c r="L65" s="1"/>
  <c r="N78"/>
  <c r="N79"/>
  <c r="M77"/>
  <c r="M66"/>
  <c r="N67" l="1"/>
  <c r="N77"/>
  <c r="M76"/>
  <c r="N76" s="1"/>
  <c r="N66"/>
  <c r="M65"/>
  <c r="N65" s="1"/>
  <c r="M91" l="1"/>
  <c r="N91" s="1"/>
  <c r="N92"/>
  <c r="L91"/>
  <c r="L90" s="1"/>
  <c r="K91"/>
  <c r="K90" s="1"/>
  <c r="M90" l="1"/>
  <c r="N90"/>
  <c r="G6" i="2" l="1"/>
  <c r="M110" i="1" l="1"/>
  <c r="M109" s="1"/>
  <c r="N111"/>
  <c r="L110"/>
  <c r="L109" s="1"/>
  <c r="L108" s="1"/>
  <c r="K110"/>
  <c r="K109" s="1"/>
  <c r="K108" s="1"/>
  <c r="N110" l="1"/>
  <c r="M108"/>
  <c r="N108" s="1"/>
  <c r="N109"/>
  <c r="N49"/>
  <c r="L48"/>
  <c r="L47" s="1"/>
  <c r="L46" s="1"/>
  <c r="L45" s="1"/>
  <c r="E16" i="2" s="1"/>
  <c r="M48" i="1"/>
  <c r="M47" s="1"/>
  <c r="M46" s="1"/>
  <c r="M45" s="1"/>
  <c r="K48"/>
  <c r="K47" s="1"/>
  <c r="K46" s="1"/>
  <c r="K45" s="1"/>
  <c r="D16" i="2" s="1"/>
  <c r="N132" i="1"/>
  <c r="M131"/>
  <c r="M130" s="1"/>
  <c r="F30" i="2" s="1"/>
  <c r="L131" i="1"/>
  <c r="L130" s="1"/>
  <c r="E30" i="2" s="1"/>
  <c r="E29" s="1"/>
  <c r="K131" i="1"/>
  <c r="K130"/>
  <c r="L129" l="1"/>
  <c r="L128" s="1"/>
  <c r="L127" s="1"/>
  <c r="F29" i="2"/>
  <c r="G30"/>
  <c r="N45" i="1"/>
  <c r="F16" i="2"/>
  <c r="G16" s="1"/>
  <c r="G29"/>
  <c r="M129" i="1"/>
  <c r="M128" s="1"/>
  <c r="M127" s="1"/>
  <c r="K129"/>
  <c r="K128" s="1"/>
  <c r="K127" s="1"/>
  <c r="D30" i="2"/>
  <c r="D29" s="1"/>
  <c r="N48" i="1"/>
  <c r="N46"/>
  <c r="N47"/>
  <c r="N130"/>
  <c r="N131"/>
  <c r="N129" l="1"/>
  <c r="N127"/>
  <c r="N128"/>
  <c r="N122"/>
  <c r="M121"/>
  <c r="L121"/>
  <c r="L120" s="1"/>
  <c r="L119" s="1"/>
  <c r="K121"/>
  <c r="K120" s="1"/>
  <c r="K119" s="1"/>
  <c r="K118" l="1"/>
  <c r="D27" i="2" s="1"/>
  <c r="L118" i="1"/>
  <c r="E27" i="2" s="1"/>
  <c r="N121" i="1"/>
  <c r="M120"/>
  <c r="N120" l="1"/>
  <c r="M119"/>
  <c r="N119" s="1"/>
  <c r="M118" l="1"/>
  <c r="N118" l="1"/>
  <c r="L74"/>
  <c r="L73" s="1"/>
  <c r="M74"/>
  <c r="N75"/>
  <c r="K74"/>
  <c r="K73" s="1"/>
  <c r="L53"/>
  <c r="M53"/>
  <c r="K53"/>
  <c r="N54"/>
  <c r="L72" l="1"/>
  <c r="K72"/>
  <c r="K52"/>
  <c r="K51" s="1"/>
  <c r="K50" s="1"/>
  <c r="D17" i="2"/>
  <c r="L52" i="1"/>
  <c r="L51" s="1"/>
  <c r="L50" s="1"/>
  <c r="E17" i="2"/>
  <c r="M52" i="1"/>
  <c r="M51" s="1"/>
  <c r="N51" s="1"/>
  <c r="F17" i="2"/>
  <c r="F27"/>
  <c r="G27" s="1"/>
  <c r="G28"/>
  <c r="N74" i="1"/>
  <c r="L71"/>
  <c r="M73"/>
  <c r="M72" s="1"/>
  <c r="K71"/>
  <c r="N53"/>
  <c r="G17" i="2" l="1"/>
  <c r="M50" i="1"/>
  <c r="N50" s="1"/>
  <c r="N52"/>
  <c r="N73"/>
  <c r="M71"/>
  <c r="G20" i="2" l="1"/>
  <c r="G22"/>
  <c r="N71" i="1"/>
  <c r="N72"/>
  <c r="K125" l="1"/>
  <c r="K124" s="1"/>
  <c r="K123" s="1"/>
  <c r="M125"/>
  <c r="M124" s="1"/>
  <c r="M123" s="1"/>
  <c r="M117" s="1"/>
  <c r="N126"/>
  <c r="L125"/>
  <c r="L124" s="1"/>
  <c r="K117" l="1"/>
  <c r="K116" s="1"/>
  <c r="L123"/>
  <c r="L117" s="1"/>
  <c r="N124"/>
  <c r="N125"/>
  <c r="M116"/>
  <c r="L116" l="1"/>
  <c r="N123"/>
  <c r="N117" l="1"/>
  <c r="N116"/>
  <c r="N88" l="1"/>
  <c r="L95"/>
  <c r="L94" s="1"/>
  <c r="L93" s="1"/>
  <c r="M95"/>
  <c r="M87"/>
  <c r="M86" s="1"/>
  <c r="M85" s="1"/>
  <c r="L87"/>
  <c r="L86" s="1"/>
  <c r="L85" s="1"/>
  <c r="K95"/>
  <c r="K94" s="1"/>
  <c r="K87"/>
  <c r="K86" s="1"/>
  <c r="K85" s="1"/>
  <c r="D23" i="2" s="1"/>
  <c r="L89" i="1" l="1"/>
  <c r="L84" s="1"/>
  <c r="E23" i="2"/>
  <c r="N85" i="1"/>
  <c r="N86"/>
  <c r="N87"/>
  <c r="K93"/>
  <c r="K83" l="1"/>
  <c r="K82" s="1"/>
  <c r="K81" s="1"/>
  <c r="K84"/>
  <c r="K89"/>
  <c r="F23" i="2"/>
  <c r="G24"/>
  <c r="L83" i="1"/>
  <c r="G23" i="2" l="1"/>
  <c r="L82" i="1"/>
  <c r="L81" s="1"/>
  <c r="N18" l="1"/>
  <c r="N24"/>
  <c r="N25"/>
  <c r="N26"/>
  <c r="N27"/>
  <c r="N31"/>
  <c r="N33"/>
  <c r="N35"/>
  <c r="N38"/>
  <c r="N44"/>
  <c r="N61"/>
  <c r="N63"/>
  <c r="N103"/>
  <c r="N107"/>
  <c r="N115"/>
  <c r="L114"/>
  <c r="L113" s="1"/>
  <c r="M114"/>
  <c r="M113" s="1"/>
  <c r="M112" s="1"/>
  <c r="L106"/>
  <c r="L105" s="1"/>
  <c r="L104" s="1"/>
  <c r="M106"/>
  <c r="M105" s="1"/>
  <c r="M104" s="1"/>
  <c r="L102"/>
  <c r="M102"/>
  <c r="M101" s="1"/>
  <c r="M100" s="1"/>
  <c r="L62"/>
  <c r="M62"/>
  <c r="L60"/>
  <c r="M60"/>
  <c r="L43"/>
  <c r="M43"/>
  <c r="M42" s="1"/>
  <c r="M41" s="1"/>
  <c r="M40" s="1"/>
  <c r="M39" s="1"/>
  <c r="F15" i="2" s="1"/>
  <c r="L37" i="1"/>
  <c r="L36" s="1"/>
  <c r="M37"/>
  <c r="M36" s="1"/>
  <c r="L34"/>
  <c r="M34"/>
  <c r="L32"/>
  <c r="M32"/>
  <c r="L30"/>
  <c r="M30"/>
  <c r="L23"/>
  <c r="M23"/>
  <c r="M22" s="1"/>
  <c r="M21" s="1"/>
  <c r="M20" s="1"/>
  <c r="L17"/>
  <c r="L16" s="1"/>
  <c r="M17"/>
  <c r="M16" s="1"/>
  <c r="M15" s="1"/>
  <c r="M14" s="1"/>
  <c r="M13" s="1"/>
  <c r="K106"/>
  <c r="K105" s="1"/>
  <c r="K104" s="1"/>
  <c r="K102"/>
  <c r="K101" s="1"/>
  <c r="K100" s="1"/>
  <c r="K34"/>
  <c r="K30"/>
  <c r="K32"/>
  <c r="K114"/>
  <c r="K113" s="1"/>
  <c r="K112" s="1"/>
  <c r="K17"/>
  <c r="K16" s="1"/>
  <c r="K15" s="1"/>
  <c r="K14" s="1"/>
  <c r="K13" s="1"/>
  <c r="K23"/>
  <c r="K22" s="1"/>
  <c r="K21" s="1"/>
  <c r="K20" s="1"/>
  <c r="K37"/>
  <c r="K36" s="1"/>
  <c r="K43"/>
  <c r="K42" s="1"/>
  <c r="K41" s="1"/>
  <c r="K40" s="1"/>
  <c r="K39" s="1"/>
  <c r="D15" i="2" s="1"/>
  <c r="K60" i="1"/>
  <c r="K62"/>
  <c r="F13" i="2" l="1"/>
  <c r="K59" i="1"/>
  <c r="D19" i="2" s="1"/>
  <c r="D18" s="1"/>
  <c r="D13"/>
  <c r="L112" i="1"/>
  <c r="N112" s="1"/>
  <c r="N113"/>
  <c r="M99"/>
  <c r="M98" s="1"/>
  <c r="F26" i="2" s="1"/>
  <c r="K29" i="1"/>
  <c r="K28" s="1"/>
  <c r="K19" s="1"/>
  <c r="D14" i="2" s="1"/>
  <c r="N70" i="1"/>
  <c r="L29"/>
  <c r="L28" s="1"/>
  <c r="N102"/>
  <c r="M29"/>
  <c r="M28" s="1"/>
  <c r="M19" s="1"/>
  <c r="K99"/>
  <c r="M59"/>
  <c r="L101"/>
  <c r="L100" s="1"/>
  <c r="N23"/>
  <c r="N36"/>
  <c r="L22"/>
  <c r="L21" s="1"/>
  <c r="N60"/>
  <c r="N62"/>
  <c r="N114"/>
  <c r="N105"/>
  <c r="N106"/>
  <c r="N104"/>
  <c r="L59"/>
  <c r="E19" i="2" s="1"/>
  <c r="E18" s="1"/>
  <c r="N43" i="1"/>
  <c r="L42"/>
  <c r="N37"/>
  <c r="N34"/>
  <c r="N32"/>
  <c r="N30"/>
  <c r="L15"/>
  <c r="N16"/>
  <c r="N17"/>
  <c r="M94"/>
  <c r="M93" s="1"/>
  <c r="F14" i="2" l="1"/>
  <c r="F12" s="1"/>
  <c r="M12" i="1"/>
  <c r="K58"/>
  <c r="K57" s="1"/>
  <c r="K56" s="1"/>
  <c r="K55" s="1"/>
  <c r="K12"/>
  <c r="D12" i="2"/>
  <c r="M58" i="1"/>
  <c r="M57" s="1"/>
  <c r="M56" s="1"/>
  <c r="M55" s="1"/>
  <c r="F19" i="2"/>
  <c r="F25"/>
  <c r="K98" i="1"/>
  <c r="D26" i="2" s="1"/>
  <c r="D25" s="1"/>
  <c r="M89" i="1"/>
  <c r="N89" s="1"/>
  <c r="N21"/>
  <c r="L20"/>
  <c r="L19" s="1"/>
  <c r="E14" i="2" s="1"/>
  <c r="M97" i="1"/>
  <c r="N100"/>
  <c r="L99"/>
  <c r="L98" s="1"/>
  <c r="E26" i="2" s="1"/>
  <c r="E25" s="1"/>
  <c r="N93" i="1"/>
  <c r="N101"/>
  <c r="N22"/>
  <c r="N96"/>
  <c r="L58"/>
  <c r="N59"/>
  <c r="L41"/>
  <c r="N42"/>
  <c r="N29"/>
  <c r="N28"/>
  <c r="L14"/>
  <c r="N15"/>
  <c r="D31" i="2" l="1"/>
  <c r="G14"/>
  <c r="M84" i="1"/>
  <c r="N84" s="1"/>
  <c r="F18" i="2"/>
  <c r="G18" s="1"/>
  <c r="G19"/>
  <c r="G26"/>
  <c r="G25"/>
  <c r="F31"/>
  <c r="K97" i="1"/>
  <c r="K133" s="1"/>
  <c r="N19"/>
  <c r="N20"/>
  <c r="N99"/>
  <c r="N94"/>
  <c r="N95"/>
  <c r="L57"/>
  <c r="N58"/>
  <c r="L40"/>
  <c r="N41"/>
  <c r="L13"/>
  <c r="N14"/>
  <c r="M83" l="1"/>
  <c r="N83" s="1"/>
  <c r="E13" i="2"/>
  <c r="K11" i="1"/>
  <c r="L97"/>
  <c r="N98"/>
  <c r="L56"/>
  <c r="N57"/>
  <c r="L39"/>
  <c r="N40"/>
  <c r="N13"/>
  <c r="M82" l="1"/>
  <c r="N64" s="1"/>
  <c r="G13" i="2"/>
  <c r="N39" i="1"/>
  <c r="E15" i="2"/>
  <c r="G15" s="1"/>
  <c r="L12" i="1"/>
  <c r="N97"/>
  <c r="N82"/>
  <c r="L55"/>
  <c r="N56"/>
  <c r="M81" l="1"/>
  <c r="M133" s="1"/>
  <c r="M11" s="1"/>
  <c r="N12"/>
  <c r="L133"/>
  <c r="L11" s="1"/>
  <c r="E12" i="2"/>
  <c r="E31" s="1"/>
  <c r="G31" s="1"/>
  <c r="N55" i="1"/>
  <c r="N81" l="1"/>
  <c r="G12" i="2"/>
  <c r="N11" i="1"/>
  <c r="N133"/>
</calcChain>
</file>

<file path=xl/sharedStrings.xml><?xml version="1.0" encoding="utf-8"?>
<sst xmlns="http://schemas.openxmlformats.org/spreadsheetml/2006/main" count="1176" uniqueCount="172">
  <si>
    <t>00</t>
  </si>
  <si>
    <t>0</t>
  </si>
  <si>
    <t>0000</t>
  </si>
  <si>
    <t>Наименование</t>
  </si>
  <si>
    <t>Раздел</t>
  </si>
  <si>
    <t>Под-раздел</t>
  </si>
  <si>
    <t>программа</t>
  </si>
  <si>
    <t>подпрограмма</t>
  </si>
  <si>
    <t>основное мероприятие</t>
  </si>
  <si>
    <t>направление расходов</t>
  </si>
  <si>
    <t>Общегосударственные вопросы</t>
  </si>
  <si>
    <t>01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</si>
  <si>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</si>
  <si>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</si>
  <si>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</si>
  <si>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 главы муниципального образования  и его заместителей</t>
  </si>
  <si>
    <t>71</t>
  </si>
  <si>
    <t>Глава муниципального образования</t>
  </si>
  <si>
    <t>1</t>
  </si>
  <si>
    <t>Расходы на содержание  органов местного самоуправления и обеспечение их функций</t>
  </si>
  <si>
    <t>9001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</si>
  <si>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</si>
  <si>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</si>
  <si>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03</t>
  </si>
  <si>
    <t>Средства субсидии на софинансирование вопросов местного значения</t>
  </si>
  <si>
    <t xml:space="preserve">Транспортный налог и  налог на имущество </t>
  </si>
  <si>
    <t>Закупка товаров, работ и услуг для государственных (муниципальных) нужд</t>
  </si>
  <si>
    <t>200</t>
  </si>
  <si>
    <t>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</si>
  <si>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</si>
  <si>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</si>
  <si>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</si>
  <si>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22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</si>
  <si>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</si>
  <si>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Осуществление государственных полномочий в сфере административных правонарушений</t>
  </si>
  <si>
    <t>7868</t>
  </si>
  <si>
    <t>Межбюджетные трансферты</t>
  </si>
  <si>
    <t>Обеспечение деятельности органов местного самоуправления</t>
  </si>
  <si>
    <t>75</t>
  </si>
  <si>
    <t>9800</t>
  </si>
  <si>
    <t>9863</t>
  </si>
  <si>
    <t>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</si>
  <si>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</si>
  <si>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</si>
  <si>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контрольно-счётной палаты</t>
  </si>
  <si>
    <t>74</t>
  </si>
  <si>
    <t>Передача полномочий по внешнему финансовому контролю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</si>
  <si>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</si>
  <si>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</si>
  <si>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</si>
  <si>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5118</t>
  </si>
  <si>
    <t>09</t>
  </si>
  <si>
    <t>Националная экономика</t>
  </si>
  <si>
    <t>Дорожное хозяйство,дорожные фонды</t>
  </si>
  <si>
    <t>Жилищно-коммунальное хозяйство</t>
  </si>
  <si>
    <t>05</t>
  </si>
  <si>
    <t>82</t>
  </si>
  <si>
    <t>Благоустройство</t>
  </si>
  <si>
    <t>9353</t>
  </si>
  <si>
    <t>ИТОГО</t>
  </si>
  <si>
    <t>Осуществление полномочий по внешнему финансовому контролю</t>
  </si>
  <si>
    <t xml:space="preserve"> КЦСР</t>
  </si>
  <si>
    <t>240</t>
  </si>
  <si>
    <t>Непрограммные расходы в области жилищно-коммунального хозяйства</t>
  </si>
  <si>
    <t>Иные закупки товаров,работ,услуг для государственных (муниципальных) нужд</t>
  </si>
  <si>
    <t>Расходы на выплаты персоналу государственных (муниципальных) органов</t>
  </si>
  <si>
    <t>120</t>
  </si>
  <si>
    <t>Осуществление полномочий по исполнению бюджетов поселений</t>
  </si>
  <si>
    <t>Иные межбюджетные трансферты</t>
  </si>
  <si>
    <t>540</t>
  </si>
  <si>
    <t>Вид расходов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</si>
  <si>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на 2014-2017 годы"</t>
  </si>
  <si>
    <t>800</t>
  </si>
  <si>
    <t>Иные бюджетные ассигнования</t>
  </si>
  <si>
    <t>Уплата налогов, сборов и иных платежей</t>
  </si>
  <si>
    <t>850</t>
  </si>
  <si>
    <t>16</t>
  </si>
  <si>
    <t>8353</t>
  </si>
  <si>
    <t>Глава</t>
  </si>
  <si>
    <t>793</t>
  </si>
  <si>
    <t xml:space="preserve">"Об утверждении исполнения бюджета </t>
  </si>
  <si>
    <t>% исполнения</t>
  </si>
  <si>
    <t>10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</si>
  <si>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</si>
  <si>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</si>
  <si>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</si>
  <si>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8302</t>
  </si>
  <si>
    <t>Организация дорожного движения</t>
  </si>
  <si>
    <t xml:space="preserve">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</si>
  <si>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</si>
  <si>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</t>
  </si>
  <si>
    <t>Культура</t>
  </si>
  <si>
    <t>08</t>
  </si>
  <si>
    <t>Культура и кинематография</t>
  </si>
  <si>
    <t>83</t>
  </si>
  <si>
    <t>Расходы в области культуры</t>
  </si>
  <si>
    <t>Прочие мероприятия в сфере культуры</t>
  </si>
  <si>
    <t>9040</t>
  </si>
  <si>
    <t>Другие общегосударственные вопросы</t>
  </si>
  <si>
    <t>13</t>
  </si>
  <si>
    <t>Прочие выплаты по обязательствам государства</t>
  </si>
  <si>
    <t>9003</t>
  </si>
  <si>
    <t>Исполнение судебных актов</t>
  </si>
  <si>
    <t>830</t>
  </si>
  <si>
    <t>Обеспечение пожарной безопасности</t>
  </si>
  <si>
    <t>Муниципальная программа МО "Вельский муниципальный район "Развитие территориального общественного самоуправления Вельского района на 2017-2018 годы"</t>
  </si>
  <si>
    <t>Организация и проведение ежегодного конкурса проектов ТОС "Общественная инициатива"</t>
  </si>
  <si>
    <t>Развитие территориального общественного самоуправления в Вельском районе</t>
  </si>
  <si>
    <t>S842</t>
  </si>
  <si>
    <t>Национальная безопасность и правоохранительная деятельность</t>
  </si>
  <si>
    <t>Приложение № 4 к распоряжению администрации</t>
  </si>
  <si>
    <t>МО "Усть-Шоношское" Архангельской области</t>
  </si>
  <si>
    <t>Администрация муниципального образования "Усть-Шоношское" Архангельской области</t>
  </si>
  <si>
    <t>Мероприятия в области благоустройства</t>
  </si>
  <si>
    <t>Физическая культура и спорт</t>
  </si>
  <si>
    <t>11</t>
  </si>
  <si>
    <t>Физическая культура</t>
  </si>
  <si>
    <t>Мероприятия в области физической культуры и спорта</t>
  </si>
  <si>
    <t>Непрограммные расходы в области физической культуры и спорта</t>
  </si>
  <si>
    <t>Ведомственная структура расходов бюджета МО "Усть-Шоношское" на 2020 год</t>
  </si>
  <si>
    <t xml:space="preserve">от "    "                            2020 г. №         </t>
  </si>
  <si>
    <t>Резервные фонды</t>
  </si>
  <si>
    <t>Резервный фонд</t>
  </si>
  <si>
    <t>76</t>
  </si>
  <si>
    <t>Резервный фонд администрации муниципального образования</t>
  </si>
  <si>
    <t>9120</t>
  </si>
  <si>
    <t>Резервные средства</t>
  </si>
  <si>
    <t>870</t>
  </si>
  <si>
    <t>Культура, кинематография</t>
  </si>
  <si>
    <t>Мероприятия по сбору и вывозу бытовых отходов и мусора</t>
  </si>
  <si>
    <t>Мероприятия в области благоустройства территорий</t>
  </si>
  <si>
    <t>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</si>
  <si>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Резервный фонд администрации МО "Вельский муниципальный район"</t>
  </si>
  <si>
    <t>8120</t>
  </si>
  <si>
    <t>07</t>
  </si>
  <si>
    <t>Муниципальная программа МО "Вельский муниципальный район" "Жилищно-коммунальное хозяйство и благоустройство на 2019-2021 годы"</t>
  </si>
  <si>
    <t>Мероприятия по организации и содержанию мест захоронения на территории сельских поселений</t>
  </si>
  <si>
    <t>"Об утверждении исполнения бюджета МО</t>
  </si>
  <si>
    <t>раздел</t>
  </si>
  <si>
    <t>подраздел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</si>
  <si>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</si>
  <si>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</si>
  <si>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финансового( финансово-бюджетного) надзора</t>
  </si>
  <si>
    <t>Национальная экономика</t>
  </si>
  <si>
    <t>Дорожное хозяйство (дорожные фонды)</t>
  </si>
  <si>
    <t>Всего</t>
  </si>
  <si>
    <t>"Усть-Шоношское" за 1 квартал 2020 года"</t>
  </si>
  <si>
    <t>Распределение бюджетных ассигнований бюджета МО "Усть-Шоношское" на 2020 год по разделам и подразделам классификации расходов бюджетов Российской Федерации</t>
  </si>
  <si>
    <t xml:space="preserve"> МО "Усть-Шоношское" Архангельской области</t>
  </si>
  <si>
    <t>Приложение № 3 к распоряжению администрации</t>
  </si>
  <si>
    <t>Уточненный план, тыс.руб.</t>
  </si>
  <si>
    <t>Уточненный план на 30.06.2020г., тыс.руб.</t>
  </si>
  <si>
    <t>Исполнение на 30.06.2020г., тыс.руб.</t>
  </si>
  <si>
    <t>МО "Усть-Шоношское" за 1 полугодие 2020 года"</t>
  </si>
  <si>
    <t>План на 30.06.2020г., тыс.руб.</t>
  </si>
  <si>
    <t>Ремонт автомобильных дорог общего пользования местного значения и искусственных сооружений на них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</si>
  <si>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</si>
  <si>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S812</t>
  </si>
  <si>
    <t>Д</t>
  </si>
  <si>
    <t>Муниципальная программа МО "Вельский муниципальный район "Развитие территориального общественного самоуправления Вельского района на 2019-2021 годы"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</si>
  <si>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</si>
  <si>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</si>
  <si>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8152</t>
  </si>
  <si>
    <t>Расходы в области национальной безопасности и правоохранительной деятельности</t>
  </si>
  <si>
    <t>80</t>
  </si>
  <si>
    <t>Обеспечение первичных мер пожарной безопасности в границах населенных пунктов поселения</t>
  </si>
  <si>
    <t>2</t>
  </si>
  <si>
    <t>Осуществление полномочий по обеспечению первичных мер пожарной безопасности в границах населенных пунктов поселения</t>
  </si>
  <si>
    <t>9153</t>
  </si>
  <si>
    <t xml:space="preserve">03 </t>
  </si>
  <si>
    <t>60</t>
  </si>
  <si>
    <t>Непрограммные расходы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</si>
</sst>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39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6" fillId="0" borderId="0"/>
    <xf numFmtId="0" fontId="14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160">
    <xf numFmtId="0" fontId="0" fillId="0" borderId="0" xfId="0"/>
    <xf numFmtId="0" fontId="0" fillId="24" borderId="0" xfId="0" applyFill="1"/>
    <xf numFmtId="0" fontId="21" fillId="24" borderId="10" xfId="0" applyFont="1" applyFill="1" applyBorder="1" applyAlignment="1">
      <alignment horizontal="center" wrapText="1"/>
    </xf>
    <xf numFmtId="0" fontId="21" fillId="24" borderId="10" xfId="0" applyFont="1" applyFill="1" applyBorder="1" applyAlignment="1">
      <alignment horizontal="center"/>
    </xf>
    <xf numFmtId="49" fontId="22" fillId="24" borderId="10" xfId="0" applyNumberFormat="1" applyFont="1" applyFill="1" applyBorder="1" applyAlignment="1">
      <alignment wrapText="1"/>
    </xf>
    <xf numFmtId="0" fontId="23" fillId="24" borderId="10" xfId="0" applyFont="1" applyFill="1" applyBorder="1" applyAlignment="1">
      <alignment horizontal="left" vertical="center" wrapText="1"/>
    </xf>
    <xf numFmtId="49" fontId="21" fillId="24" borderId="10" xfId="0" applyNumberFormat="1" applyFont="1" applyFill="1" applyBorder="1" applyAlignment="1">
      <alignment wrapText="1"/>
    </xf>
    <xf numFmtId="0" fontId="21" fillId="24" borderId="11" xfId="0" applyFont="1" applyFill="1" applyBorder="1" applyAlignment="1">
      <alignment horizontal="left" vertical="center" wrapText="1"/>
    </xf>
    <xf numFmtId="0" fontId="21" fillId="24" borderId="10" xfId="0" applyFont="1" applyFill="1" applyBorder="1" applyAlignment="1">
      <alignment horizontal="left" vertical="center" wrapText="1"/>
    </xf>
    <xf numFmtId="0" fontId="21" fillId="24" borderId="12" xfId="0" applyFont="1" applyFill="1" applyBorder="1" applyAlignment="1">
      <alignment horizontal="left" vertical="center" wrapText="1"/>
    </xf>
    <xf numFmtId="0" fontId="21" fillId="24" borderId="13" xfId="0" applyFont="1" applyFill="1" applyBorder="1" applyAlignment="1">
      <alignment horizontal="left" vertical="center" wrapText="1"/>
    </xf>
    <xf numFmtId="0" fontId="21" fillId="24" borderId="10" xfId="36" applyFont="1" applyFill="1" applyBorder="1" applyAlignment="1">
      <alignment horizontal="left" vertical="center" wrapText="1"/>
    </xf>
    <xf numFmtId="0" fontId="21" fillId="24" borderId="10" xfId="36" applyNumberFormat="1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wrapText="1"/>
    </xf>
    <xf numFmtId="0" fontId="0" fillId="24" borderId="0" xfId="0" applyFill="1" applyAlignment="1"/>
    <xf numFmtId="2" fontId="0" fillId="0" borderId="0" xfId="0" applyNumberFormat="1"/>
    <xf numFmtId="2" fontId="0" fillId="0" borderId="10" xfId="0" applyNumberFormat="1" applyBorder="1"/>
    <xf numFmtId="49" fontId="22" fillId="0" borderId="10" xfId="0" applyNumberFormat="1" applyFont="1" applyFill="1" applyBorder="1" applyAlignment="1">
      <alignment wrapText="1"/>
    </xf>
    <xf numFmtId="0" fontId="0" fillId="24" borderId="0" xfId="0" applyFill="1" applyBorder="1" applyAlignment="1"/>
    <xf numFmtId="0" fontId="23" fillId="24" borderId="10" xfId="0" applyFont="1" applyFill="1" applyBorder="1" applyAlignment="1">
      <alignment vertical="top" wrapText="1"/>
    </xf>
    <xf numFmtId="0" fontId="21" fillId="24" borderId="15" xfId="0" applyFont="1" applyFill="1" applyBorder="1" applyAlignment="1">
      <alignment horizontal="left" vertical="center" wrapText="1"/>
    </xf>
    <xf numFmtId="0" fontId="25" fillId="24" borderId="0" xfId="0" applyFont="1" applyFill="1" applyBorder="1" applyAlignment="1">
      <alignment horizontal="right"/>
    </xf>
    <xf numFmtId="0" fontId="0" fillId="0" borderId="10" xfId="0" applyFill="1" applyBorder="1"/>
    <xf numFmtId="4" fontId="22" fillId="0" borderId="10" xfId="0" applyNumberFormat="1" applyFont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1" fillId="24" borderId="10" xfId="0" applyNumberFormat="1" applyFont="1" applyFill="1" applyBorder="1" applyAlignment="1">
      <alignment horizontal="center" vertical="center"/>
    </xf>
    <xf numFmtId="49" fontId="22" fillId="24" borderId="10" xfId="0" applyNumberFormat="1" applyFont="1" applyFill="1" applyBorder="1" applyAlignment="1">
      <alignment horizontal="center" vertical="center" wrapText="1"/>
    </xf>
    <xf numFmtId="49" fontId="22" fillId="24" borderId="10" xfId="0" applyNumberFormat="1" applyFont="1" applyFill="1" applyBorder="1" applyAlignment="1">
      <alignment horizontal="center" vertical="center"/>
    </xf>
    <xf numFmtId="49" fontId="21" fillId="24" borderId="10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49" fontId="21" fillId="24" borderId="14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vertical="center" wrapText="1"/>
    </xf>
    <xf numFmtId="0" fontId="22" fillId="24" borderId="10" xfId="0" applyFont="1" applyFill="1" applyBorder="1" applyAlignment="1">
      <alignment vertical="center"/>
    </xf>
    <xf numFmtId="164" fontId="21" fillId="0" borderId="10" xfId="0" applyNumberFormat="1" applyFont="1" applyFill="1" applyBorder="1" applyAlignment="1">
      <alignment horizontal="center" vertical="center"/>
    </xf>
    <xf numFmtId="164" fontId="22" fillId="0" borderId="10" xfId="0" applyNumberFormat="1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vertical="center" wrapText="1"/>
    </xf>
    <xf numFmtId="0" fontId="24" fillId="0" borderId="0" xfId="0" applyFont="1"/>
    <xf numFmtId="0" fontId="22" fillId="24" borderId="13" xfId="0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/>
    </xf>
    <xf numFmtId="49" fontId="22" fillId="24" borderId="14" xfId="0" applyNumberFormat="1" applyFont="1" applyFill="1" applyBorder="1" applyAlignment="1">
      <alignment horizontal="center" vertical="center"/>
    </xf>
    <xf numFmtId="49" fontId="21" fillId="24" borderId="10" xfId="0" applyNumberFormat="1" applyFont="1" applyFill="1" applyBorder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center" vertical="center"/>
    </xf>
    <xf numFmtId="0" fontId="21" fillId="24" borderId="10" xfId="0" applyFont="1" applyFill="1" applyBorder="1" applyAlignment="1">
      <alignment wrapText="1"/>
    </xf>
    <xf numFmtId="0" fontId="6" fillId="0" borderId="0" xfId="0" applyFont="1"/>
    <xf numFmtId="49" fontId="21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Alignment="1">
      <alignment horizontal="center"/>
    </xf>
    <xf numFmtId="0" fontId="21" fillId="24" borderId="10" xfId="0" applyFont="1" applyFill="1" applyBorder="1" applyAlignment="1">
      <alignment horizontal="left" wrapText="1"/>
    </xf>
    <xf numFmtId="0" fontId="21" fillId="24" borderId="10" xfId="0" applyFont="1" applyFill="1" applyBorder="1" applyAlignment="1"/>
    <xf numFmtId="0" fontId="23" fillId="24" borderId="10" xfId="0" applyFont="1" applyFill="1" applyBorder="1" applyAlignment="1">
      <alignment horizontal="left" wrapText="1"/>
    </xf>
    <xf numFmtId="0" fontId="21" fillId="24" borderId="13" xfId="0" applyFont="1" applyFill="1" applyBorder="1"/>
    <xf numFmtId="49" fontId="21" fillId="0" borderId="10" xfId="0" applyNumberFormat="1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left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164" fontId="29" fillId="0" borderId="10" xfId="0" applyNumberFormat="1" applyFont="1" applyFill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0" fontId="23" fillId="24" borderId="13" xfId="0" applyFont="1" applyFill="1" applyBorder="1" applyAlignment="1">
      <alignment horizontal="left" vertical="center" wrapText="1"/>
    </xf>
    <xf numFmtId="49" fontId="22" fillId="24" borderId="10" xfId="0" applyNumberFormat="1" applyFont="1" applyFill="1" applyBorder="1" applyAlignment="1">
      <alignment horizontal="center"/>
    </xf>
    <xf numFmtId="49" fontId="21" fillId="24" borderId="10" xfId="0" applyNumberFormat="1" applyFont="1" applyFill="1" applyBorder="1" applyAlignment="1">
      <alignment horizontal="center"/>
    </xf>
    <xf numFmtId="0" fontId="21" fillId="24" borderId="13" xfId="0" applyFont="1" applyFill="1" applyBorder="1" applyAlignment="1">
      <alignment horizontal="left" wrapText="1"/>
    </xf>
    <xf numFmtId="49" fontId="22" fillId="24" borderId="10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3" fillId="24" borderId="10" xfId="0" applyFont="1" applyFill="1" applyBorder="1" applyAlignment="1">
      <alignment vertical="center" wrapText="1"/>
    </xf>
    <xf numFmtId="0" fontId="23" fillId="24" borderId="10" xfId="0" applyFont="1" applyFill="1" applyBorder="1" applyAlignment="1">
      <alignment vertical="center"/>
    </xf>
    <xf numFmtId="0" fontId="14" fillId="0" borderId="0" xfId="37" applyAlignment="1">
      <alignment wrapText="1"/>
    </xf>
    <xf numFmtId="0" fontId="14" fillId="0" borderId="0" xfId="37"/>
    <xf numFmtId="0" fontId="33" fillId="0" borderId="0" xfId="37" applyFont="1" applyAlignment="1">
      <alignment horizontal="right"/>
    </xf>
    <xf numFmtId="0" fontId="34" fillId="0" borderId="0" xfId="37" applyFont="1" applyAlignment="1">
      <alignment wrapText="1"/>
    </xf>
    <xf numFmtId="0" fontId="31" fillId="0" borderId="0" xfId="37" applyFont="1" applyAlignment="1"/>
    <xf numFmtId="0" fontId="32" fillId="0" borderId="0" xfId="37" applyFont="1" applyAlignment="1">
      <alignment horizontal="center"/>
    </xf>
    <xf numFmtId="0" fontId="35" fillId="0" borderId="0" xfId="37" applyFont="1"/>
    <xf numFmtId="0" fontId="36" fillId="0" borderId="0" xfId="37" applyFont="1" applyAlignment="1">
      <alignment horizontal="center" wrapText="1"/>
    </xf>
    <xf numFmtId="0" fontId="14" fillId="0" borderId="0" xfId="37" applyFont="1" applyAlignment="1">
      <alignment horizontal="right" wrapText="1"/>
    </xf>
    <xf numFmtId="0" fontId="22" fillId="0" borderId="10" xfId="37" applyFont="1" applyFill="1" applyBorder="1" applyAlignment="1">
      <alignment wrapText="1"/>
    </xf>
    <xf numFmtId="0" fontId="22" fillId="0" borderId="10" xfId="37" applyFont="1" applyFill="1" applyBorder="1" applyAlignment="1">
      <alignment horizontal="center"/>
    </xf>
    <xf numFmtId="49" fontId="22" fillId="0" borderId="10" xfId="37" applyNumberFormat="1" applyFont="1" applyFill="1" applyBorder="1" applyAlignment="1">
      <alignment horizontal="center"/>
    </xf>
    <xf numFmtId="4" fontId="22" fillId="0" borderId="10" xfId="37" applyNumberFormat="1" applyFont="1" applyFill="1" applyBorder="1" applyAlignment="1">
      <alignment horizontal="center" vertical="center"/>
    </xf>
    <xf numFmtId="164" fontId="22" fillId="0" borderId="10" xfId="37" applyNumberFormat="1" applyFont="1" applyBorder="1" applyAlignment="1">
      <alignment horizontal="center" vertical="center"/>
    </xf>
    <xf numFmtId="0" fontId="36" fillId="0" borderId="0" xfId="37" applyFont="1"/>
    <xf numFmtId="0" fontId="37" fillId="0" borderId="10" xfId="37" applyFont="1" applyBorder="1" applyAlignment="1">
      <alignment wrapText="1"/>
    </xf>
    <xf numFmtId="0" fontId="21" fillId="0" borderId="10" xfId="37" applyFont="1" applyBorder="1" applyAlignment="1">
      <alignment horizontal="center" vertical="center"/>
    </xf>
    <xf numFmtId="49" fontId="21" fillId="0" borderId="10" xfId="37" applyNumberFormat="1" applyFont="1" applyBorder="1" applyAlignment="1">
      <alignment horizontal="center" vertical="center"/>
    </xf>
    <xf numFmtId="4" fontId="21" fillId="0" borderId="10" xfId="37" applyNumberFormat="1" applyFont="1" applyBorder="1" applyAlignment="1">
      <alignment horizontal="center" vertical="center"/>
    </xf>
    <xf numFmtId="164" fontId="21" fillId="0" borderId="10" xfId="37" applyNumberFormat="1" applyFont="1" applyBorder="1" applyAlignment="1">
      <alignment horizontal="center" vertical="center"/>
    </xf>
    <xf numFmtId="49" fontId="37" fillId="0" borderId="10" xfId="37" applyNumberFormat="1" applyFont="1" applyFill="1" applyBorder="1" applyAlignment="1">
      <alignment wrapText="1"/>
    </xf>
    <xf numFmtId="49" fontId="37" fillId="24" borderId="10" xfId="37" applyNumberFormat="1" applyFont="1" applyFill="1" applyBorder="1" applyAlignment="1">
      <alignment wrapText="1"/>
    </xf>
    <xf numFmtId="49" fontId="21" fillId="24" borderId="10" xfId="37" applyNumberFormat="1" applyFont="1" applyFill="1" applyBorder="1" applyAlignment="1">
      <alignment horizontal="center" vertical="center"/>
    </xf>
    <xf numFmtId="164" fontId="21" fillId="0" borderId="10" xfId="37" applyNumberFormat="1" applyFont="1" applyFill="1" applyBorder="1" applyAlignment="1">
      <alignment horizontal="center" vertical="center"/>
    </xf>
    <xf numFmtId="49" fontId="6" fillId="0" borderId="0" xfId="37" applyNumberFormat="1" applyFont="1" applyAlignment="1">
      <alignment horizontal="center"/>
    </xf>
    <xf numFmtId="0" fontId="14" fillId="0" borderId="0" xfId="37" applyFont="1"/>
    <xf numFmtId="49" fontId="22" fillId="0" borderId="10" xfId="37" applyNumberFormat="1" applyFont="1" applyFill="1" applyBorder="1" applyAlignment="1">
      <alignment horizontal="center" vertical="center"/>
    </xf>
    <xf numFmtId="0" fontId="14" fillId="0" borderId="0" xfId="37" applyAlignment="1"/>
    <xf numFmtId="49" fontId="21" fillId="0" borderId="10" xfId="37" applyNumberFormat="1" applyFont="1" applyFill="1" applyBorder="1" applyAlignment="1">
      <alignment horizontal="center" vertical="center"/>
    </xf>
    <xf numFmtId="4" fontId="21" fillId="0" borderId="10" xfId="37" applyNumberFormat="1" applyFont="1" applyFill="1" applyBorder="1" applyAlignment="1">
      <alignment horizontal="center" vertical="center"/>
    </xf>
    <xf numFmtId="49" fontId="22" fillId="24" borderId="10" xfId="37" applyNumberFormat="1" applyFont="1" applyFill="1" applyBorder="1" applyAlignment="1">
      <alignment wrapText="1"/>
    </xf>
    <xf numFmtId="49" fontId="22" fillId="24" borderId="10" xfId="37" applyNumberFormat="1" applyFont="1" applyFill="1" applyBorder="1" applyAlignment="1">
      <alignment horizontal="center" vertical="center"/>
    </xf>
    <xf numFmtId="4" fontId="22" fillId="0" borderId="10" xfId="37" applyNumberFormat="1" applyFont="1" applyBorder="1" applyAlignment="1">
      <alignment horizontal="center" vertical="center"/>
    </xf>
    <xf numFmtId="0" fontId="14" fillId="24" borderId="0" xfId="37" applyFill="1"/>
    <xf numFmtId="0" fontId="22" fillId="0" borderId="10" xfId="37" applyFont="1" applyFill="1" applyBorder="1" applyAlignment="1">
      <alignment horizontal="center" vertical="center"/>
    </xf>
    <xf numFmtId="0" fontId="37" fillId="0" borderId="10" xfId="37" applyFont="1" applyFill="1" applyBorder="1" applyAlignment="1">
      <alignment wrapText="1"/>
    </xf>
    <xf numFmtId="0" fontId="22" fillId="24" borderId="13" xfId="37" applyFont="1" applyFill="1" applyBorder="1" applyAlignment="1">
      <alignment horizontal="left" vertical="center" wrapText="1"/>
    </xf>
    <xf numFmtId="49" fontId="22" fillId="24" borderId="14" xfId="37" applyNumberFormat="1" applyFont="1" applyFill="1" applyBorder="1" applyAlignment="1">
      <alignment horizontal="center" vertical="center"/>
    </xf>
    <xf numFmtId="164" fontId="22" fillId="0" borderId="10" xfId="37" applyNumberFormat="1" applyFont="1" applyFill="1" applyBorder="1" applyAlignment="1">
      <alignment horizontal="center" vertical="center"/>
    </xf>
    <xf numFmtId="0" fontId="24" fillId="0" borderId="0" xfId="37" applyFont="1"/>
    <xf numFmtId="0" fontId="37" fillId="24" borderId="13" xfId="37" applyFont="1" applyFill="1" applyBorder="1" applyAlignment="1">
      <alignment horizontal="left" vertical="center" wrapText="1"/>
    </xf>
    <xf numFmtId="49" fontId="21" fillId="24" borderId="14" xfId="37" applyNumberFormat="1" applyFont="1" applyFill="1" applyBorder="1" applyAlignment="1">
      <alignment horizontal="center" vertical="center"/>
    </xf>
    <xf numFmtId="49" fontId="22" fillId="24" borderId="10" xfId="37" applyNumberFormat="1" applyFont="1" applyFill="1" applyBorder="1" applyAlignment="1">
      <alignment horizontal="center"/>
    </xf>
    <xf numFmtId="4" fontId="22" fillId="24" borderId="10" xfId="37" applyNumberFormat="1" applyFont="1" applyFill="1" applyBorder="1" applyAlignment="1">
      <alignment horizontal="center"/>
    </xf>
    <xf numFmtId="164" fontId="22" fillId="0" borderId="10" xfId="37" applyNumberFormat="1" applyFont="1" applyBorder="1" applyAlignment="1">
      <alignment horizontal="center"/>
    </xf>
    <xf numFmtId="49" fontId="37" fillId="24" borderId="10" xfId="37" applyNumberFormat="1" applyFont="1" applyFill="1" applyBorder="1" applyAlignment="1">
      <alignment horizontal="center"/>
    </xf>
    <xf numFmtId="4" fontId="37" fillId="24" borderId="10" xfId="37" applyNumberFormat="1" applyFont="1" applyFill="1" applyBorder="1" applyAlignment="1">
      <alignment horizontal="center"/>
    </xf>
    <xf numFmtId="164" fontId="37" fillId="0" borderId="10" xfId="37" applyNumberFormat="1" applyFont="1" applyBorder="1" applyAlignment="1">
      <alignment horizontal="center"/>
    </xf>
    <xf numFmtId="0" fontId="38" fillId="0" borderId="0" xfId="37" applyFont="1"/>
    <xf numFmtId="0" fontId="31" fillId="0" borderId="0" xfId="37" applyFont="1" applyAlignment="1">
      <alignment wrapText="1"/>
    </xf>
    <xf numFmtId="0" fontId="31" fillId="0" borderId="0" xfId="37" applyFont="1" applyAlignment="1">
      <alignment horizontal="right"/>
    </xf>
    <xf numFmtId="0" fontId="31" fillId="0" borderId="0" xfId="0" applyFont="1" applyAlignment="1"/>
    <xf numFmtId="0" fontId="31" fillId="0" borderId="0" xfId="0" applyFont="1" applyAlignment="1">
      <alignment horizontal="right"/>
    </xf>
    <xf numFmtId="49" fontId="37" fillId="24" borderId="10" xfId="0" applyNumberFormat="1" applyFont="1" applyFill="1" applyBorder="1" applyAlignment="1">
      <alignment vertical="center" wrapText="1"/>
    </xf>
    <xf numFmtId="0" fontId="0" fillId="24" borderId="0" xfId="0" applyFill="1" applyAlignment="1">
      <alignment vertical="center"/>
    </xf>
    <xf numFmtId="0" fontId="21" fillId="0" borderId="13" xfId="0" applyFont="1" applyFill="1" applyBorder="1" applyAlignment="1">
      <alignment horizontal="left" wrapText="1"/>
    </xf>
    <xf numFmtId="0" fontId="31" fillId="24" borderId="0" xfId="0" applyFont="1" applyFill="1"/>
    <xf numFmtId="164" fontId="22" fillId="24" borderId="10" xfId="0" applyNumberFormat="1" applyFont="1" applyFill="1" applyBorder="1" applyAlignment="1">
      <alignment horizontal="center" vertical="center" wrapText="1"/>
    </xf>
    <xf numFmtId="0" fontId="21" fillId="0" borderId="0" xfId="0" applyFont="1"/>
    <xf numFmtId="164" fontId="21" fillId="24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 wrapText="1"/>
    </xf>
    <xf numFmtId="49" fontId="21" fillId="0" borderId="14" xfId="0" applyNumberFormat="1" applyFont="1" applyFill="1" applyBorder="1" applyAlignment="1">
      <alignment horizontal="center" vertical="center"/>
    </xf>
    <xf numFmtId="0" fontId="21" fillId="24" borderId="0" xfId="0" applyFont="1" applyFill="1"/>
    <xf numFmtId="49" fontId="21" fillId="0" borderId="10" xfId="0" applyNumberFormat="1" applyFont="1" applyFill="1" applyBorder="1" applyAlignment="1">
      <alignment wrapText="1"/>
    </xf>
    <xf numFmtId="0" fontId="21" fillId="0" borderId="10" xfId="0" applyFont="1" applyFill="1" applyBorder="1" applyAlignment="1">
      <alignment wrapText="1"/>
    </xf>
    <xf numFmtId="4" fontId="21" fillId="0" borderId="14" xfId="0" applyNumberFormat="1" applyFont="1" applyFill="1" applyBorder="1" applyAlignment="1">
      <alignment horizontal="center" vertical="center"/>
    </xf>
    <xf numFmtId="49" fontId="22" fillId="0" borderId="0" xfId="37" applyNumberFormat="1" applyFont="1" applyAlignment="1">
      <alignment horizontal="center" wrapText="1"/>
    </xf>
    <xf numFmtId="0" fontId="26" fillId="0" borderId="13" xfId="37" applyFont="1" applyFill="1" applyBorder="1" applyAlignment="1">
      <alignment horizontal="center" vertical="center" wrapText="1"/>
    </xf>
    <xf numFmtId="0" fontId="26" fillId="0" borderId="16" xfId="37" applyFont="1" applyFill="1" applyBorder="1" applyAlignment="1">
      <alignment horizontal="center" vertical="center" wrapText="1"/>
    </xf>
    <xf numFmtId="0" fontId="22" fillId="0" borderId="10" xfId="37" applyFont="1" applyBorder="1" applyAlignment="1">
      <alignment horizontal="center" vertical="center" wrapText="1"/>
    </xf>
    <xf numFmtId="0" fontId="26" fillId="0" borderId="13" xfId="37" applyFont="1" applyBorder="1" applyAlignment="1">
      <alignment horizontal="center" vertical="center" wrapText="1"/>
    </xf>
    <xf numFmtId="0" fontId="26" fillId="0" borderId="16" xfId="37" applyFont="1" applyBorder="1" applyAlignment="1">
      <alignment horizontal="center" vertical="center" wrapText="1"/>
    </xf>
    <xf numFmtId="0" fontId="25" fillId="24" borderId="0" xfId="0" applyFont="1" applyFill="1" applyBorder="1" applyAlignment="1">
      <alignment horizontal="center"/>
    </xf>
    <xf numFmtId="0" fontId="0" fillId="24" borderId="0" xfId="0" applyFill="1" applyBorder="1" applyAlignment="1">
      <alignment horizontal="center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6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28" fillId="24" borderId="0" xfId="0" applyFont="1" applyFill="1" applyBorder="1" applyAlignment="1">
      <alignment horizontal="center" wrapText="1"/>
    </xf>
    <xf numFmtId="0" fontId="25" fillId="24" borderId="0" xfId="0" applyFont="1" applyFill="1" applyBorder="1" applyAlignment="1">
      <alignment horizontal="right"/>
    </xf>
    <xf numFmtId="0" fontId="26" fillId="0" borderId="13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24" borderId="17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zoomScaleNormal="100" workbookViewId="0">
      <selection activeCell="A30" sqref="A30"/>
    </sheetView>
  </sheetViews>
  <sheetFormatPr defaultRowHeight="12.75"/>
  <cols>
    <col min="1" max="1" width="62" style="72" customWidth="1"/>
    <col min="2" max="3" width="11.5703125" style="73" customWidth="1"/>
    <col min="4" max="4" width="17.140625" style="73" customWidth="1"/>
    <col min="5" max="5" width="14.5703125" style="73" customWidth="1"/>
    <col min="6" max="6" width="13.5703125" style="73" customWidth="1"/>
    <col min="7" max="7" width="13.7109375" style="73" customWidth="1"/>
    <col min="8" max="16384" width="9.140625" style="73"/>
  </cols>
  <sheetData>
    <row r="1" spans="1:7" ht="15">
      <c r="E1" s="74"/>
    </row>
    <row r="2" spans="1:7">
      <c r="F2" s="76"/>
      <c r="G2" s="122" t="s">
        <v>149</v>
      </c>
    </row>
    <row r="3" spans="1:7" ht="12.75" customHeight="1">
      <c r="A3" s="75"/>
      <c r="B3" s="76"/>
      <c r="C3" s="76"/>
      <c r="D3" s="76"/>
      <c r="F3" s="121"/>
      <c r="G3" s="122" t="s">
        <v>148</v>
      </c>
    </row>
    <row r="4" spans="1:7">
      <c r="A4" s="75"/>
      <c r="B4" s="76"/>
      <c r="C4" s="76"/>
      <c r="D4" s="76"/>
      <c r="F4" s="76"/>
      <c r="G4" s="122" t="s">
        <v>137</v>
      </c>
    </row>
    <row r="5" spans="1:7">
      <c r="B5" s="76"/>
      <c r="C5" s="76"/>
      <c r="D5" s="76"/>
      <c r="F5" s="76"/>
      <c r="G5" s="122" t="s">
        <v>146</v>
      </c>
    </row>
    <row r="6" spans="1:7">
      <c r="A6" s="75"/>
      <c r="B6" s="76"/>
      <c r="C6" s="76"/>
      <c r="D6" s="76"/>
      <c r="F6" s="76"/>
      <c r="G6" s="122" t="str">
        <f>'Шаблон поселениям'!N5</f>
        <v xml:space="preserve">от "    "                            2020 г. №         </v>
      </c>
    </row>
    <row r="7" spans="1:7">
      <c r="A7" s="75"/>
      <c r="B7" s="77"/>
      <c r="C7" s="77"/>
      <c r="D7" s="77"/>
      <c r="E7" s="77"/>
      <c r="F7" s="78"/>
    </row>
    <row r="8" spans="1:7" ht="33.75" customHeight="1">
      <c r="A8" s="138" t="s">
        <v>147</v>
      </c>
      <c r="B8" s="138"/>
      <c r="C8" s="138"/>
      <c r="D8" s="138"/>
      <c r="E8" s="138"/>
      <c r="F8" s="138"/>
      <c r="G8" s="138"/>
    </row>
    <row r="9" spans="1:7" ht="20.25" customHeight="1">
      <c r="A9" s="79"/>
      <c r="B9" s="79"/>
      <c r="C9" s="79"/>
      <c r="D9" s="79"/>
      <c r="E9" s="80"/>
    </row>
    <row r="10" spans="1:7" ht="15.75" customHeight="1">
      <c r="A10" s="141" t="s">
        <v>3</v>
      </c>
      <c r="B10" s="141" t="s">
        <v>138</v>
      </c>
      <c r="C10" s="141" t="s">
        <v>139</v>
      </c>
      <c r="D10" s="142" t="s">
        <v>150</v>
      </c>
      <c r="E10" s="142" t="s">
        <v>151</v>
      </c>
      <c r="F10" s="142" t="s">
        <v>152</v>
      </c>
      <c r="G10" s="139" t="s">
        <v>81</v>
      </c>
    </row>
    <row r="11" spans="1:7" ht="48" customHeight="1">
      <c r="A11" s="141"/>
      <c r="B11" s="141"/>
      <c r="C11" s="141"/>
      <c r="D11" s="143"/>
      <c r="E11" s="143"/>
      <c r="F11" s="143"/>
      <c r="G11" s="140"/>
    </row>
    <row r="12" spans="1:7" s="86" customFormat="1" ht="16.5" customHeight="1">
      <c r="A12" s="81" t="s">
        <v>10</v>
      </c>
      <c r="B12" s="82" t="s">
        <v>11</v>
      </c>
      <c r="C12" s="83" t="s">
        <v>0</v>
      </c>
      <c r="D12" s="84">
        <f>D13+D14+D15+D17+D16</f>
        <v>4252.5999999999995</v>
      </c>
      <c r="E12" s="84">
        <f>E13+E14+E15+E17+E16</f>
        <v>4252.5999999999995</v>
      </c>
      <c r="F12" s="84">
        <f>F13+F14+F15+F17+F16</f>
        <v>1886.7010000000002</v>
      </c>
      <c r="G12" s="85">
        <f>F12/E12*100</f>
        <v>44.365823261063831</v>
      </c>
    </row>
    <row r="13" spans="1:7" ht="35.25" customHeight="1">
      <c r="A13" s="87" t="s">
        <v>140</v>
      </c>
      <c r="B13" s="88" t="s">
        <v>11</v>
      </c>
      <c r="C13" s="89" t="s">
        <v>14</v>
      </c>
      <c r="D13" s="90">
        <f>'Шаблон поселениям'!$K$13</f>
        <v>817.7</v>
      </c>
      <c r="E13" s="90">
        <f>'Шаблон поселениям'!$L$13</f>
        <v>817.7</v>
      </c>
      <c r="F13" s="90">
        <f>'Шаблон поселениям'!$M$13</f>
        <v>469.04834</v>
      </c>
      <c r="G13" s="91">
        <f t="shared" ref="G13:G31" si="0">F13/E13*100</f>
        <v>57.361910236027882</v>
      </c>
    </row>
    <row r="14" spans="1:7" ht="50.25" customHeight="1">
      <c r="A14" s="87" t="s">
        <v>141</v>
      </c>
      <c r="B14" s="89" t="s">
        <v>11</v>
      </c>
      <c r="C14" s="89" t="s">
        <v>30</v>
      </c>
      <c r="D14" s="90">
        <f>'Шаблон поселениям'!$K$19</f>
        <v>3389.8999999999996</v>
      </c>
      <c r="E14" s="90">
        <f>'Шаблон поселениям'!$L$19</f>
        <v>3389.8999999999996</v>
      </c>
      <c r="F14" s="90">
        <f>'Шаблон поселениям'!$M$19</f>
        <v>1389.9026600000002</v>
      </c>
      <c r="G14" s="91">
        <f t="shared" si="0"/>
        <v>41.001287943597163</v>
      </c>
    </row>
    <row r="15" spans="1:7" ht="50.25" customHeight="1">
      <c r="A15" s="92" t="s">
        <v>142</v>
      </c>
      <c r="B15" s="89" t="s">
        <v>11</v>
      </c>
      <c r="C15" s="89" t="s">
        <v>43</v>
      </c>
      <c r="D15" s="90">
        <f>'Шаблон поселениям'!K39</f>
        <v>37</v>
      </c>
      <c r="E15" s="90">
        <f>'Шаблон поселениям'!L39</f>
        <v>37</v>
      </c>
      <c r="F15" s="90">
        <f>'Шаблон поселениям'!M39</f>
        <v>27.75</v>
      </c>
      <c r="G15" s="91">
        <f t="shared" si="0"/>
        <v>75</v>
      </c>
    </row>
    <row r="16" spans="1:7" ht="16.5" customHeight="1">
      <c r="A16" s="125" t="s">
        <v>121</v>
      </c>
      <c r="B16" s="89" t="s">
        <v>11</v>
      </c>
      <c r="C16" s="89" t="s">
        <v>115</v>
      </c>
      <c r="D16" s="90">
        <f>'Шаблон поселениям'!K45</f>
        <v>8</v>
      </c>
      <c r="E16" s="90">
        <f>'Шаблон поселениям'!L45</f>
        <v>8</v>
      </c>
      <c r="F16" s="90">
        <f>'Шаблон поселениям'!M45</f>
        <v>0</v>
      </c>
      <c r="G16" s="91">
        <f t="shared" si="0"/>
        <v>0</v>
      </c>
    </row>
    <row r="17" spans="1:10" s="97" customFormat="1" ht="16.5" hidden="1" customHeight="1">
      <c r="A17" s="93" t="s">
        <v>98</v>
      </c>
      <c r="B17" s="94" t="s">
        <v>11</v>
      </c>
      <c r="C17" s="94" t="s">
        <v>99</v>
      </c>
      <c r="D17" s="90">
        <f>'Шаблон поселениям'!$K$53</f>
        <v>0</v>
      </c>
      <c r="E17" s="90">
        <f>'Шаблон поселениям'!$L$53</f>
        <v>0</v>
      </c>
      <c r="F17" s="90">
        <f>'Шаблон поселениям'!$M$53</f>
        <v>0</v>
      </c>
      <c r="G17" s="95" t="e">
        <f t="shared" si="0"/>
        <v>#DIV/0!</v>
      </c>
      <c r="H17" s="96"/>
    </row>
    <row r="18" spans="1:10" ht="16.5" customHeight="1">
      <c r="A18" s="81" t="s">
        <v>47</v>
      </c>
      <c r="B18" s="98" t="s">
        <v>14</v>
      </c>
      <c r="C18" s="98" t="s">
        <v>0</v>
      </c>
      <c r="D18" s="84">
        <f>D19</f>
        <v>113.2</v>
      </c>
      <c r="E18" s="84">
        <f t="shared" ref="E18:F18" si="1">E19</f>
        <v>113.2</v>
      </c>
      <c r="F18" s="84">
        <f t="shared" si="1"/>
        <v>54.408200000000001</v>
      </c>
      <c r="G18" s="85">
        <f t="shared" si="0"/>
        <v>48.063780918727915</v>
      </c>
      <c r="J18" s="99"/>
    </row>
    <row r="19" spans="1:10" ht="16.5" customHeight="1">
      <c r="A19" s="87" t="s">
        <v>48</v>
      </c>
      <c r="B19" s="100" t="s">
        <v>14</v>
      </c>
      <c r="C19" s="100" t="s">
        <v>23</v>
      </c>
      <c r="D19" s="101">
        <f>'Шаблон поселениям'!$K$59</f>
        <v>113.2</v>
      </c>
      <c r="E19" s="101">
        <f>'Шаблон поселениям'!$L$59</f>
        <v>113.2</v>
      </c>
      <c r="F19" s="90">
        <f>'Шаблон поселениям'!$M$59</f>
        <v>54.408200000000001</v>
      </c>
      <c r="G19" s="91">
        <f t="shared" si="0"/>
        <v>48.063780918727915</v>
      </c>
      <c r="J19" s="99"/>
    </row>
    <row r="20" spans="1:10" ht="31.5">
      <c r="A20" s="102" t="s">
        <v>109</v>
      </c>
      <c r="B20" s="103" t="s">
        <v>23</v>
      </c>
      <c r="C20" s="103" t="s">
        <v>0</v>
      </c>
      <c r="D20" s="104">
        <f>D22+D21</f>
        <v>150</v>
      </c>
      <c r="E20" s="104">
        <f t="shared" ref="E20:F20" si="2">E22+E21</f>
        <v>160.55000000000001</v>
      </c>
      <c r="F20" s="104">
        <f t="shared" si="2"/>
        <v>114.041</v>
      </c>
      <c r="G20" s="85">
        <f t="shared" si="0"/>
        <v>71.03145437558392</v>
      </c>
    </row>
    <row r="21" spans="1:10" ht="31.5" customHeight="1">
      <c r="A21" s="93" t="s">
        <v>160</v>
      </c>
      <c r="B21" s="94" t="s">
        <v>23</v>
      </c>
      <c r="C21" s="94" t="s">
        <v>51</v>
      </c>
      <c r="D21" s="90">
        <f>'Шаблон поселениям'!K65</f>
        <v>0</v>
      </c>
      <c r="E21" s="90">
        <f>'Шаблон поселениям'!L65</f>
        <v>10</v>
      </c>
      <c r="F21" s="90">
        <f>'Шаблон поселениям'!M65</f>
        <v>0</v>
      </c>
      <c r="G21" s="95">
        <f t="shared" si="0"/>
        <v>0</v>
      </c>
    </row>
    <row r="22" spans="1:10" s="105" customFormat="1" ht="18.75" customHeight="1">
      <c r="A22" s="92" t="s">
        <v>104</v>
      </c>
      <c r="B22" s="100" t="s">
        <v>23</v>
      </c>
      <c r="C22" s="100" t="s">
        <v>82</v>
      </c>
      <c r="D22" s="101">
        <f>'Шаблон поселениям'!K70</f>
        <v>150</v>
      </c>
      <c r="E22" s="101">
        <f>'Шаблон поселениям'!L70</f>
        <v>150.55000000000001</v>
      </c>
      <c r="F22" s="101">
        <f>'Шаблон поселениям'!M70</f>
        <v>114.041</v>
      </c>
      <c r="G22" s="95">
        <f t="shared" si="0"/>
        <v>75.749584855529719</v>
      </c>
    </row>
    <row r="23" spans="1:10" ht="16.5" customHeight="1">
      <c r="A23" s="81" t="s">
        <v>143</v>
      </c>
      <c r="B23" s="98" t="s">
        <v>30</v>
      </c>
      <c r="C23" s="98" t="s">
        <v>0</v>
      </c>
      <c r="D23" s="84">
        <f>D24</f>
        <v>1781.0529999999999</v>
      </c>
      <c r="E23" s="84">
        <f t="shared" ref="E23:F23" si="3">E24</f>
        <v>1781.0529999999999</v>
      </c>
      <c r="F23" s="84">
        <f t="shared" si="3"/>
        <v>406.28136000000001</v>
      </c>
      <c r="G23" s="85">
        <f t="shared" si="0"/>
        <v>22.811300955109143</v>
      </c>
      <c r="J23" s="99"/>
    </row>
    <row r="24" spans="1:10" ht="16.5" customHeight="1">
      <c r="A24" s="87" t="s">
        <v>144</v>
      </c>
      <c r="B24" s="89" t="s">
        <v>30</v>
      </c>
      <c r="C24" s="89" t="s">
        <v>51</v>
      </c>
      <c r="D24" s="90">
        <f>'Шаблон поселениям'!K82</f>
        <v>1781.0529999999999</v>
      </c>
      <c r="E24" s="90">
        <f>'Шаблон поселениям'!L82</f>
        <v>1781.0529999999999</v>
      </c>
      <c r="F24" s="90">
        <f>'Шаблон поселениям'!M82</f>
        <v>406.28136000000001</v>
      </c>
      <c r="G24" s="91">
        <f t="shared" si="0"/>
        <v>22.811300955109143</v>
      </c>
      <c r="J24" s="99"/>
    </row>
    <row r="25" spans="1:10" s="86" customFormat="1" ht="16.5" customHeight="1">
      <c r="A25" s="81" t="s">
        <v>54</v>
      </c>
      <c r="B25" s="106" t="s">
        <v>55</v>
      </c>
      <c r="C25" s="98" t="s">
        <v>0</v>
      </c>
      <c r="D25" s="84">
        <f>D26</f>
        <v>909.4</v>
      </c>
      <c r="E25" s="84">
        <f t="shared" ref="E25:F25" si="4">E26</f>
        <v>941.94999999999993</v>
      </c>
      <c r="F25" s="84">
        <f t="shared" si="4"/>
        <v>517.39490000000001</v>
      </c>
      <c r="G25" s="85">
        <f t="shared" si="0"/>
        <v>54.928064122299489</v>
      </c>
    </row>
    <row r="26" spans="1:10" ht="16.5" customHeight="1">
      <c r="A26" s="107" t="s">
        <v>57</v>
      </c>
      <c r="B26" s="100" t="s">
        <v>55</v>
      </c>
      <c r="C26" s="100" t="s">
        <v>23</v>
      </c>
      <c r="D26" s="101">
        <f>'Шаблон поселениям'!K98</f>
        <v>909.4</v>
      </c>
      <c r="E26" s="101">
        <f>'Шаблон поселениям'!L98</f>
        <v>941.94999999999993</v>
      </c>
      <c r="F26" s="101">
        <f>'Шаблон поселениям'!M98</f>
        <v>517.39490000000001</v>
      </c>
      <c r="G26" s="91">
        <f t="shared" si="0"/>
        <v>54.928064122299489</v>
      </c>
    </row>
    <row r="27" spans="1:10" s="111" customFormat="1" ht="20.25" customHeight="1">
      <c r="A27" s="108" t="s">
        <v>91</v>
      </c>
      <c r="B27" s="109" t="s">
        <v>92</v>
      </c>
      <c r="C27" s="103" t="s">
        <v>11</v>
      </c>
      <c r="D27" s="85">
        <f>D28</f>
        <v>305</v>
      </c>
      <c r="E27" s="85">
        <f t="shared" ref="E27:F27" si="5">E28</f>
        <v>305</v>
      </c>
      <c r="F27" s="85">
        <f t="shared" si="5"/>
        <v>61.226469999999999</v>
      </c>
      <c r="G27" s="110">
        <f t="shared" si="0"/>
        <v>20.074252459016392</v>
      </c>
    </row>
    <row r="28" spans="1:10" s="111" customFormat="1" ht="19.5" customHeight="1">
      <c r="A28" s="112" t="s">
        <v>93</v>
      </c>
      <c r="B28" s="113" t="s">
        <v>92</v>
      </c>
      <c r="C28" s="94" t="s">
        <v>11</v>
      </c>
      <c r="D28" s="91">
        <f>'Шаблон поселениям'!K117</f>
        <v>305</v>
      </c>
      <c r="E28" s="91">
        <f>'Шаблон поселениям'!L117</f>
        <v>305</v>
      </c>
      <c r="F28" s="91">
        <f>'Шаблон поселениям'!M117</f>
        <v>61.226469999999999</v>
      </c>
      <c r="G28" s="95">
        <f t="shared" si="0"/>
        <v>20.074252459016392</v>
      </c>
    </row>
    <row r="29" spans="1:10" ht="16.5" customHeight="1">
      <c r="A29" s="102" t="s">
        <v>114</v>
      </c>
      <c r="B29" s="114" t="s">
        <v>115</v>
      </c>
      <c r="C29" s="114" t="s">
        <v>0</v>
      </c>
      <c r="D29" s="115">
        <f>D30</f>
        <v>5</v>
      </c>
      <c r="E29" s="115">
        <f t="shared" ref="E29:F29" si="6">E30</f>
        <v>5</v>
      </c>
      <c r="F29" s="115">
        <f t="shared" si="6"/>
        <v>2.1720000000000002</v>
      </c>
      <c r="G29" s="116">
        <f t="shared" si="0"/>
        <v>43.44</v>
      </c>
    </row>
    <row r="30" spans="1:10" s="120" customFormat="1" ht="16.5" customHeight="1">
      <c r="A30" s="93" t="s">
        <v>116</v>
      </c>
      <c r="B30" s="117" t="s">
        <v>115</v>
      </c>
      <c r="C30" s="117" t="s">
        <v>11</v>
      </c>
      <c r="D30" s="118">
        <f>'Шаблон поселениям'!$K$130</f>
        <v>5</v>
      </c>
      <c r="E30" s="118">
        <f>'Шаблон поселениям'!$L$130</f>
        <v>5</v>
      </c>
      <c r="F30" s="118">
        <f>'Шаблон поселениям'!$M$130</f>
        <v>2.1720000000000002</v>
      </c>
      <c r="G30" s="119">
        <f t="shared" si="0"/>
        <v>43.44</v>
      </c>
    </row>
    <row r="31" spans="1:10" s="86" customFormat="1" ht="26.25" customHeight="1">
      <c r="A31" s="81" t="s">
        <v>145</v>
      </c>
      <c r="B31" s="98"/>
      <c r="C31" s="98"/>
      <c r="D31" s="84">
        <f>D12+D18+D23+D25+D27+D20+D29</f>
        <v>7516.2529999999988</v>
      </c>
      <c r="E31" s="84">
        <f t="shared" ref="E31:F31" si="7">E12+E18+E23+E25+E27+E20+E29</f>
        <v>7559.3529999999992</v>
      </c>
      <c r="F31" s="84">
        <f t="shared" si="7"/>
        <v>3042.2249300000003</v>
      </c>
      <c r="G31" s="85">
        <f t="shared" si="0"/>
        <v>40.244514709129213</v>
      </c>
    </row>
  </sheetData>
  <mergeCells count="8">
    <mergeCell ref="A8:G8"/>
    <mergeCell ref="G10:G11"/>
    <mergeCell ref="A10:A11"/>
    <mergeCell ref="B10:B11"/>
    <mergeCell ref="C10:C11"/>
    <mergeCell ref="D10:D11"/>
    <mergeCell ref="E10:E11"/>
    <mergeCell ref="F10:F11"/>
  </mergeCells>
  <pageMargins left="0.31" right="0.23622047244094491" top="0.31496062992125984" bottom="0.23622047244094491" header="0.23622047244094491" footer="0.1968503937007874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95"/>
  <sheetViews>
    <sheetView tabSelected="1" zoomScaleNormal="100" workbookViewId="0">
      <pane xSplit="1" ySplit="9" topLeftCell="B65" activePane="bottomRight" state="frozen"/>
      <selection pane="topRight" activeCell="B1" sqref="B1"/>
      <selection pane="bottomLeft" activeCell="A4" sqref="A4"/>
      <selection pane="bottomRight" activeCell="A67" sqref="A67"/>
    </sheetView>
  </sheetViews>
  <sheetFormatPr defaultRowHeight="12.75"/>
  <cols>
    <col min="1" max="1" width="69.28515625" style="1" customWidth="1"/>
    <col min="2" max="2" width="7.28515625" style="1" customWidth="1"/>
    <col min="3" max="3" width="7.42578125" style="1" customWidth="1"/>
    <col min="4" max="4" width="8" style="1" customWidth="1"/>
    <col min="5" max="5" width="6.5703125" style="1" customWidth="1"/>
    <col min="6" max="6" width="6.7109375" style="1" customWidth="1"/>
    <col min="7" max="7" width="10" style="1" customWidth="1"/>
    <col min="8" max="8" width="7.42578125" style="1" customWidth="1"/>
    <col min="9" max="9" width="6.140625" style="1" customWidth="1"/>
    <col min="10" max="10" width="12.140625" style="1" customWidth="1"/>
    <col min="11" max="11" width="17.42578125" style="15" customWidth="1"/>
    <col min="12" max="12" width="15.42578125" customWidth="1"/>
    <col min="13" max="13" width="14.28515625" customWidth="1"/>
    <col min="14" max="14" width="15.85546875" bestFit="1" customWidth="1"/>
  </cols>
  <sheetData>
    <row r="1" spans="1:14" ht="15">
      <c r="A1" s="144" t="s">
        <v>88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M1" s="123"/>
      <c r="N1" s="124" t="s">
        <v>110</v>
      </c>
    </row>
    <row r="2" spans="1:14" ht="15">
      <c r="A2" s="144" t="s">
        <v>89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M2" s="123"/>
      <c r="N2" s="124" t="s">
        <v>111</v>
      </c>
    </row>
    <row r="3" spans="1:14" ht="15">
      <c r="A3" s="144" t="s">
        <v>90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M3" s="123"/>
      <c r="N3" s="124" t="s">
        <v>80</v>
      </c>
    </row>
    <row r="4" spans="1:14" ht="1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M4" s="123"/>
      <c r="N4" s="124" t="s">
        <v>153</v>
      </c>
    </row>
    <row r="5" spans="1:14" ht="15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M5" s="123"/>
      <c r="N5" s="124" t="s">
        <v>120</v>
      </c>
    </row>
    <row r="6" spans="1:14" ht="33.75" customHeight="1">
      <c r="A6" s="154" t="s">
        <v>119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spans="1:14" s="40" customFormat="1" ht="21.75" customHeight="1">
      <c r="A8" s="146" t="s">
        <v>3</v>
      </c>
      <c r="B8" s="146" t="s">
        <v>78</v>
      </c>
      <c r="C8" s="150" t="s">
        <v>4</v>
      </c>
      <c r="D8" s="150" t="s">
        <v>5</v>
      </c>
      <c r="E8" s="148" t="s">
        <v>61</v>
      </c>
      <c r="F8" s="148"/>
      <c r="G8" s="148"/>
      <c r="H8" s="148"/>
      <c r="I8" s="149"/>
      <c r="J8" s="146" t="s">
        <v>70</v>
      </c>
      <c r="K8" s="156" t="s">
        <v>150</v>
      </c>
      <c r="L8" s="156" t="s">
        <v>154</v>
      </c>
      <c r="M8" s="156" t="s">
        <v>152</v>
      </c>
      <c r="N8" s="152" t="s">
        <v>81</v>
      </c>
    </row>
    <row r="9" spans="1:14" s="40" customFormat="1" ht="42.75" customHeight="1">
      <c r="A9" s="147"/>
      <c r="B9" s="147"/>
      <c r="C9" s="151"/>
      <c r="D9" s="151"/>
      <c r="E9" s="47" t="s">
        <v>6</v>
      </c>
      <c r="F9" s="47" t="s">
        <v>7</v>
      </c>
      <c r="G9" s="47" t="s">
        <v>8</v>
      </c>
      <c r="H9" s="158" t="s">
        <v>9</v>
      </c>
      <c r="I9" s="159"/>
      <c r="J9" s="147"/>
      <c r="K9" s="157"/>
      <c r="L9" s="157"/>
      <c r="M9" s="157"/>
      <c r="N9" s="153"/>
    </row>
    <row r="10" spans="1:14" ht="15.75">
      <c r="A10" s="2"/>
      <c r="B10" s="2"/>
      <c r="C10" s="3"/>
      <c r="D10" s="3"/>
      <c r="E10" s="3"/>
      <c r="F10" s="3"/>
      <c r="G10" s="3"/>
      <c r="H10" s="3"/>
      <c r="I10" s="3"/>
      <c r="J10" s="3"/>
      <c r="K10" s="16"/>
      <c r="L10" s="22"/>
      <c r="M10" s="22"/>
      <c r="N10" s="22"/>
    </row>
    <row r="11" spans="1:14" s="61" customFormat="1" ht="37.5">
      <c r="A11" s="58" t="s">
        <v>112</v>
      </c>
      <c r="B11" s="59">
        <v>793</v>
      </c>
      <c r="C11" s="60"/>
      <c r="D11" s="60"/>
      <c r="E11" s="60"/>
      <c r="F11" s="60"/>
      <c r="G11" s="60"/>
      <c r="H11" s="60"/>
      <c r="I11" s="60"/>
      <c r="J11" s="60"/>
      <c r="K11" s="63">
        <f>K133</f>
        <v>7516.2529999999988</v>
      </c>
      <c r="L11" s="63">
        <f t="shared" ref="L11:M11" si="0">L133</f>
        <v>7559.3529999999992</v>
      </c>
      <c r="M11" s="63">
        <f t="shared" si="0"/>
        <v>3042.2249300000003</v>
      </c>
      <c r="N11" s="62">
        <f t="shared" ref="N11:N116" si="1">M11/L11*100</f>
        <v>40.244514709129213</v>
      </c>
    </row>
    <row r="12" spans="1:14" ht="21.75" customHeight="1">
      <c r="A12" s="4" t="s">
        <v>10</v>
      </c>
      <c r="B12" s="29" t="s">
        <v>79</v>
      </c>
      <c r="C12" s="30" t="s">
        <v>11</v>
      </c>
      <c r="D12" s="30" t="s">
        <v>0</v>
      </c>
      <c r="E12" s="30"/>
      <c r="F12" s="30"/>
      <c r="G12" s="30"/>
      <c r="H12" s="30"/>
      <c r="I12" s="30"/>
      <c r="J12" s="30"/>
      <c r="K12" s="23">
        <f>K13+K19+K39+K50+K45</f>
        <v>4252.5999999999995</v>
      </c>
      <c r="L12" s="23">
        <f>L13+L19+L39+L50+L45</f>
        <v>4252.5999999999995</v>
      </c>
      <c r="M12" s="23">
        <f>M13+M19+M39+M50+M45</f>
        <v>1886.7010000000002</v>
      </c>
      <c r="N12" s="37">
        <f t="shared" si="1"/>
        <v>44.365823261063831</v>
      </c>
    </row>
    <row r="13" spans="1:14" ht="34.5" customHeight="1">
      <c r="A13" s="4" t="s">
        <v>13</v>
      </c>
      <c r="B13" s="29" t="s">
        <v>79</v>
      </c>
      <c r="C13" s="30" t="s">
        <v>11</v>
      </c>
      <c r="D13" s="30" t="s">
        <v>14</v>
      </c>
      <c r="E13" s="30"/>
      <c r="F13" s="30"/>
      <c r="G13" s="30"/>
      <c r="H13" s="30"/>
      <c r="I13" s="30"/>
      <c r="J13" s="30"/>
      <c r="K13" s="23">
        <f>K14</f>
        <v>817.7</v>
      </c>
      <c r="L13" s="23">
        <f t="shared" ref="L13:M17" si="2">L14</f>
        <v>817.7</v>
      </c>
      <c r="M13" s="23">
        <f t="shared" si="2"/>
        <v>469.04834</v>
      </c>
      <c r="N13" s="37">
        <f t="shared" si="1"/>
        <v>57.361910236027882</v>
      </c>
    </row>
    <row r="14" spans="1:14" ht="34.5" customHeight="1">
      <c r="A14" s="5" t="s">
        <v>15</v>
      </c>
      <c r="B14" s="29" t="s">
        <v>79</v>
      </c>
      <c r="C14" s="31" t="s">
        <v>11</v>
      </c>
      <c r="D14" s="31" t="s">
        <v>14</v>
      </c>
      <c r="E14" s="31" t="s">
        <v>16</v>
      </c>
      <c r="F14" s="31" t="s">
        <v>1</v>
      </c>
      <c r="G14" s="31" t="s">
        <v>0</v>
      </c>
      <c r="H14" s="31" t="s">
        <v>2</v>
      </c>
      <c r="I14" s="31" t="s">
        <v>1</v>
      </c>
      <c r="J14" s="31" t="s">
        <v>12</v>
      </c>
      <c r="K14" s="25">
        <f>K15</f>
        <v>817.7</v>
      </c>
      <c r="L14" s="25">
        <f t="shared" si="2"/>
        <v>817.7</v>
      </c>
      <c r="M14" s="25">
        <f t="shared" si="2"/>
        <v>469.04834</v>
      </c>
      <c r="N14" s="36">
        <f t="shared" si="1"/>
        <v>57.361910236027882</v>
      </c>
    </row>
    <row r="15" spans="1:14" ht="21" customHeight="1">
      <c r="A15" s="6" t="s">
        <v>17</v>
      </c>
      <c r="B15" s="29" t="s">
        <v>79</v>
      </c>
      <c r="C15" s="31" t="s">
        <v>11</v>
      </c>
      <c r="D15" s="31" t="s">
        <v>14</v>
      </c>
      <c r="E15" s="31" t="s">
        <v>16</v>
      </c>
      <c r="F15" s="31" t="s">
        <v>18</v>
      </c>
      <c r="G15" s="31" t="s">
        <v>0</v>
      </c>
      <c r="H15" s="31" t="s">
        <v>2</v>
      </c>
      <c r="I15" s="31" t="s">
        <v>1</v>
      </c>
      <c r="J15" s="31" t="s">
        <v>12</v>
      </c>
      <c r="K15" s="25">
        <f>K16</f>
        <v>817.7</v>
      </c>
      <c r="L15" s="25">
        <f t="shared" si="2"/>
        <v>817.7</v>
      </c>
      <c r="M15" s="25">
        <f t="shared" si="2"/>
        <v>469.04834</v>
      </c>
      <c r="N15" s="36">
        <f t="shared" si="1"/>
        <v>57.361910236027882</v>
      </c>
    </row>
    <row r="16" spans="1:14" ht="36.75" customHeight="1">
      <c r="A16" s="7" t="s">
        <v>19</v>
      </c>
      <c r="B16" s="29" t="s">
        <v>79</v>
      </c>
      <c r="C16" s="31" t="s">
        <v>11</v>
      </c>
      <c r="D16" s="31" t="s">
        <v>14</v>
      </c>
      <c r="E16" s="31" t="s">
        <v>16</v>
      </c>
      <c r="F16" s="31" t="s">
        <v>18</v>
      </c>
      <c r="G16" s="31" t="s">
        <v>0</v>
      </c>
      <c r="H16" s="31" t="s">
        <v>20</v>
      </c>
      <c r="I16" s="31" t="s">
        <v>1</v>
      </c>
      <c r="J16" s="31" t="s">
        <v>12</v>
      </c>
      <c r="K16" s="25">
        <f>K17</f>
        <v>817.7</v>
      </c>
      <c r="L16" s="25">
        <f t="shared" si="2"/>
        <v>817.7</v>
      </c>
      <c r="M16" s="25">
        <f t="shared" si="2"/>
        <v>469.04834</v>
      </c>
      <c r="N16" s="36">
        <f t="shared" si="1"/>
        <v>57.361910236027882</v>
      </c>
    </row>
    <row r="17" spans="1:14" ht="70.5" customHeight="1">
      <c r="A17" s="7" t="s">
        <v>21</v>
      </c>
      <c r="B17" s="29" t="s">
        <v>79</v>
      </c>
      <c r="C17" s="31" t="s">
        <v>11</v>
      </c>
      <c r="D17" s="31" t="s">
        <v>14</v>
      </c>
      <c r="E17" s="31" t="s">
        <v>16</v>
      </c>
      <c r="F17" s="31" t="s">
        <v>18</v>
      </c>
      <c r="G17" s="31" t="s">
        <v>0</v>
      </c>
      <c r="H17" s="31" t="s">
        <v>20</v>
      </c>
      <c r="I17" s="31" t="s">
        <v>1</v>
      </c>
      <c r="J17" s="31" t="s">
        <v>22</v>
      </c>
      <c r="K17" s="25">
        <f>K18</f>
        <v>817.7</v>
      </c>
      <c r="L17" s="25">
        <f t="shared" si="2"/>
        <v>817.7</v>
      </c>
      <c r="M17" s="25">
        <f t="shared" si="2"/>
        <v>469.04834</v>
      </c>
      <c r="N17" s="36">
        <f t="shared" si="1"/>
        <v>57.361910236027882</v>
      </c>
    </row>
    <row r="18" spans="1:14" ht="33.75" customHeight="1">
      <c r="A18" s="10" t="s">
        <v>65</v>
      </c>
      <c r="B18" s="29" t="s">
        <v>79</v>
      </c>
      <c r="C18" s="31" t="s">
        <v>11</v>
      </c>
      <c r="D18" s="31" t="s">
        <v>14</v>
      </c>
      <c r="E18" s="31" t="s">
        <v>16</v>
      </c>
      <c r="F18" s="31" t="s">
        <v>18</v>
      </c>
      <c r="G18" s="31" t="s">
        <v>0</v>
      </c>
      <c r="H18" s="31" t="s">
        <v>20</v>
      </c>
      <c r="I18" s="31" t="s">
        <v>1</v>
      </c>
      <c r="J18" s="31" t="s">
        <v>66</v>
      </c>
      <c r="K18" s="25">
        <v>817.7</v>
      </c>
      <c r="L18" s="38">
        <v>817.7</v>
      </c>
      <c r="M18" s="38">
        <v>469.04834</v>
      </c>
      <c r="N18" s="36">
        <f t="shared" si="1"/>
        <v>57.361910236027882</v>
      </c>
    </row>
    <row r="19" spans="1:14" ht="48.75" customHeight="1">
      <c r="A19" s="17" t="s">
        <v>29</v>
      </c>
      <c r="B19" s="29" t="s">
        <v>79</v>
      </c>
      <c r="C19" s="32" t="s">
        <v>11</v>
      </c>
      <c r="D19" s="32" t="s">
        <v>30</v>
      </c>
      <c r="E19" s="30"/>
      <c r="F19" s="30"/>
      <c r="G19" s="30"/>
      <c r="H19" s="30"/>
      <c r="I19" s="30"/>
      <c r="J19" s="30"/>
      <c r="K19" s="26">
        <f>K20+K28</f>
        <v>3389.8999999999996</v>
      </c>
      <c r="L19" s="26">
        <f t="shared" ref="L19:M19" si="3">L20+L28</f>
        <v>3389.8999999999996</v>
      </c>
      <c r="M19" s="26">
        <f t="shared" si="3"/>
        <v>1389.9026600000002</v>
      </c>
      <c r="N19" s="37">
        <f t="shared" si="1"/>
        <v>41.001287943597163</v>
      </c>
    </row>
    <row r="20" spans="1:14" ht="52.5" customHeight="1">
      <c r="A20" s="10" t="s">
        <v>71</v>
      </c>
      <c r="B20" s="29" t="s">
        <v>79</v>
      </c>
      <c r="C20" s="31" t="s">
        <v>11</v>
      </c>
      <c r="D20" s="31" t="s">
        <v>30</v>
      </c>
      <c r="E20" s="31" t="s">
        <v>32</v>
      </c>
      <c r="F20" s="31" t="s">
        <v>1</v>
      </c>
      <c r="G20" s="31" t="s">
        <v>0</v>
      </c>
      <c r="H20" s="31" t="s">
        <v>2</v>
      </c>
      <c r="I20" s="31" t="s">
        <v>1</v>
      </c>
      <c r="J20" s="31" t="s">
        <v>12</v>
      </c>
      <c r="K20" s="25">
        <f>K21</f>
        <v>62.5</v>
      </c>
      <c r="L20" s="25">
        <f t="shared" ref="L20:M20" si="4">L21</f>
        <v>62.5</v>
      </c>
      <c r="M20" s="25">
        <f t="shared" si="4"/>
        <v>21.3004</v>
      </c>
      <c r="N20" s="36">
        <f t="shared" si="1"/>
        <v>34.080640000000002</v>
      </c>
    </row>
    <row r="21" spans="1:14" ht="52.5" customHeight="1">
      <c r="A21" s="12" t="s">
        <v>33</v>
      </c>
      <c r="B21" s="29" t="s">
        <v>79</v>
      </c>
      <c r="C21" s="31" t="s">
        <v>11</v>
      </c>
      <c r="D21" s="31" t="s">
        <v>30</v>
      </c>
      <c r="E21" s="31" t="s">
        <v>32</v>
      </c>
      <c r="F21" s="31" t="s">
        <v>18</v>
      </c>
      <c r="G21" s="31" t="s">
        <v>0</v>
      </c>
      <c r="H21" s="31" t="s">
        <v>2</v>
      </c>
      <c r="I21" s="31" t="s">
        <v>1</v>
      </c>
      <c r="J21" s="31" t="s">
        <v>12</v>
      </c>
      <c r="K21" s="25">
        <f>K22</f>
        <v>62.5</v>
      </c>
      <c r="L21" s="25">
        <f t="shared" ref="L21:M22" si="5">L22</f>
        <v>62.5</v>
      </c>
      <c r="M21" s="25">
        <f t="shared" si="5"/>
        <v>21.3004</v>
      </c>
      <c r="N21" s="36">
        <f t="shared" si="1"/>
        <v>34.080640000000002</v>
      </c>
    </row>
    <row r="22" spans="1:14" ht="33.75" customHeight="1">
      <c r="A22" s="11" t="s">
        <v>34</v>
      </c>
      <c r="B22" s="29" t="s">
        <v>79</v>
      </c>
      <c r="C22" s="31" t="s">
        <v>11</v>
      </c>
      <c r="D22" s="31" t="s">
        <v>30</v>
      </c>
      <c r="E22" s="31" t="s">
        <v>32</v>
      </c>
      <c r="F22" s="31" t="s">
        <v>18</v>
      </c>
      <c r="G22" s="31" t="s">
        <v>0</v>
      </c>
      <c r="H22" s="31" t="s">
        <v>35</v>
      </c>
      <c r="I22" s="31" t="s">
        <v>1</v>
      </c>
      <c r="J22" s="31" t="s">
        <v>12</v>
      </c>
      <c r="K22" s="25">
        <f>K23</f>
        <v>62.5</v>
      </c>
      <c r="L22" s="25">
        <f t="shared" si="5"/>
        <v>62.5</v>
      </c>
      <c r="M22" s="25">
        <f t="shared" si="5"/>
        <v>21.3004</v>
      </c>
      <c r="N22" s="36">
        <f t="shared" si="1"/>
        <v>34.080640000000002</v>
      </c>
    </row>
    <row r="23" spans="1:14" ht="30" customHeight="1">
      <c r="A23" s="10" t="s">
        <v>26</v>
      </c>
      <c r="B23" s="29" t="s">
        <v>79</v>
      </c>
      <c r="C23" s="31" t="s">
        <v>11</v>
      </c>
      <c r="D23" s="31" t="s">
        <v>30</v>
      </c>
      <c r="E23" s="31" t="s">
        <v>32</v>
      </c>
      <c r="F23" s="31" t="s">
        <v>18</v>
      </c>
      <c r="G23" s="31" t="s">
        <v>0</v>
      </c>
      <c r="H23" s="31" t="s">
        <v>35</v>
      </c>
      <c r="I23" s="31" t="s">
        <v>1</v>
      </c>
      <c r="J23" s="31" t="s">
        <v>27</v>
      </c>
      <c r="K23" s="25">
        <f>K27</f>
        <v>62.5</v>
      </c>
      <c r="L23" s="25">
        <f>L27</f>
        <v>62.5</v>
      </c>
      <c r="M23" s="25">
        <f>M27</f>
        <v>21.3004</v>
      </c>
      <c r="N23" s="36">
        <f t="shared" si="1"/>
        <v>34.080640000000002</v>
      </c>
    </row>
    <row r="24" spans="1:14" ht="34.5" hidden="1" customHeight="1">
      <c r="A24" s="8" t="s">
        <v>24</v>
      </c>
      <c r="B24" s="29" t="s">
        <v>79</v>
      </c>
      <c r="C24" s="31" t="s">
        <v>11</v>
      </c>
      <c r="D24" s="31" t="s">
        <v>30</v>
      </c>
      <c r="E24" s="31"/>
      <c r="F24" s="31"/>
      <c r="G24" s="31"/>
      <c r="H24" s="31"/>
      <c r="I24" s="31"/>
      <c r="J24" s="31" t="s">
        <v>12</v>
      </c>
      <c r="K24" s="25"/>
      <c r="L24" s="24"/>
      <c r="M24" s="24"/>
      <c r="N24" s="36" t="e">
        <f t="shared" si="1"/>
        <v>#DIV/0!</v>
      </c>
    </row>
    <row r="25" spans="1:14" ht="21" hidden="1" customHeight="1">
      <c r="A25" s="9" t="s">
        <v>25</v>
      </c>
      <c r="B25" s="29" t="s">
        <v>79</v>
      </c>
      <c r="C25" s="31" t="s">
        <v>11</v>
      </c>
      <c r="D25" s="31" t="s">
        <v>30</v>
      </c>
      <c r="E25" s="31"/>
      <c r="F25" s="31"/>
      <c r="G25" s="31"/>
      <c r="H25" s="31"/>
      <c r="I25" s="31"/>
      <c r="J25" s="31" t="s">
        <v>12</v>
      </c>
      <c r="K25" s="25"/>
      <c r="L25" s="24"/>
      <c r="M25" s="24"/>
      <c r="N25" s="36" t="e">
        <f t="shared" si="1"/>
        <v>#DIV/0!</v>
      </c>
    </row>
    <row r="26" spans="1:14" ht="36" hidden="1" customHeight="1">
      <c r="A26" s="8" t="s">
        <v>26</v>
      </c>
      <c r="B26" s="29" t="s">
        <v>79</v>
      </c>
      <c r="C26" s="31" t="s">
        <v>11</v>
      </c>
      <c r="D26" s="31" t="s">
        <v>30</v>
      </c>
      <c r="E26" s="31"/>
      <c r="F26" s="31"/>
      <c r="G26" s="31"/>
      <c r="H26" s="31"/>
      <c r="I26" s="31"/>
      <c r="J26" s="31" t="s">
        <v>27</v>
      </c>
      <c r="K26" s="25"/>
      <c r="L26" s="24"/>
      <c r="M26" s="24"/>
      <c r="N26" s="36" t="e">
        <f t="shared" si="1"/>
        <v>#DIV/0!</v>
      </c>
    </row>
    <row r="27" spans="1:14" ht="31.5" customHeight="1">
      <c r="A27" s="10" t="s">
        <v>64</v>
      </c>
      <c r="B27" s="29" t="s">
        <v>79</v>
      </c>
      <c r="C27" s="31" t="s">
        <v>11</v>
      </c>
      <c r="D27" s="31" t="s">
        <v>30</v>
      </c>
      <c r="E27" s="31" t="s">
        <v>32</v>
      </c>
      <c r="F27" s="31" t="s">
        <v>18</v>
      </c>
      <c r="G27" s="31" t="s">
        <v>0</v>
      </c>
      <c r="H27" s="31" t="s">
        <v>35</v>
      </c>
      <c r="I27" s="31" t="s">
        <v>1</v>
      </c>
      <c r="J27" s="31" t="s">
        <v>62</v>
      </c>
      <c r="K27" s="25">
        <v>62.5</v>
      </c>
      <c r="L27" s="38">
        <v>62.5</v>
      </c>
      <c r="M27" s="38">
        <v>21.3004</v>
      </c>
      <c r="N27" s="36">
        <f t="shared" si="1"/>
        <v>34.080640000000002</v>
      </c>
    </row>
    <row r="28" spans="1:14" ht="31.5" customHeight="1">
      <c r="A28" s="5" t="s">
        <v>37</v>
      </c>
      <c r="B28" s="29" t="s">
        <v>79</v>
      </c>
      <c r="C28" s="31" t="s">
        <v>11</v>
      </c>
      <c r="D28" s="31" t="s">
        <v>30</v>
      </c>
      <c r="E28" s="31" t="s">
        <v>38</v>
      </c>
      <c r="F28" s="31" t="s">
        <v>1</v>
      </c>
      <c r="G28" s="31" t="s">
        <v>0</v>
      </c>
      <c r="H28" s="31" t="s">
        <v>2</v>
      </c>
      <c r="I28" s="31" t="s">
        <v>1</v>
      </c>
      <c r="J28" s="31" t="s">
        <v>12</v>
      </c>
      <c r="K28" s="25">
        <f>K29+K36+K34</f>
        <v>3327.3999999999996</v>
      </c>
      <c r="L28" s="25">
        <f>L29+L36+L34</f>
        <v>3327.3999999999996</v>
      </c>
      <c r="M28" s="25">
        <f>M29+M36+M34</f>
        <v>1368.6022600000001</v>
      </c>
      <c r="N28" s="36">
        <f t="shared" si="1"/>
        <v>41.131281481036254</v>
      </c>
    </row>
    <row r="29" spans="1:14" ht="37.5" customHeight="1">
      <c r="A29" s="7" t="s">
        <v>19</v>
      </c>
      <c r="B29" s="29" t="s">
        <v>79</v>
      </c>
      <c r="C29" s="31" t="s">
        <v>11</v>
      </c>
      <c r="D29" s="31" t="s">
        <v>30</v>
      </c>
      <c r="E29" s="31" t="s">
        <v>38</v>
      </c>
      <c r="F29" s="31" t="s">
        <v>1</v>
      </c>
      <c r="G29" s="31" t="s">
        <v>0</v>
      </c>
      <c r="H29" s="31" t="s">
        <v>20</v>
      </c>
      <c r="I29" s="31" t="s">
        <v>1</v>
      </c>
      <c r="J29" s="31" t="s">
        <v>12</v>
      </c>
      <c r="K29" s="25">
        <f>K30+K32</f>
        <v>2985.8999999999996</v>
      </c>
      <c r="L29" s="25">
        <f>L30+L32</f>
        <v>2985.8999999999996</v>
      </c>
      <c r="M29" s="25">
        <f>M30+M32</f>
        <v>1232.1322600000001</v>
      </c>
      <c r="N29" s="36">
        <f t="shared" si="1"/>
        <v>41.265020931712385</v>
      </c>
    </row>
    <row r="30" spans="1:14" ht="63">
      <c r="A30" s="7" t="s">
        <v>21</v>
      </c>
      <c r="B30" s="29" t="s">
        <v>79</v>
      </c>
      <c r="C30" s="31" t="s">
        <v>11</v>
      </c>
      <c r="D30" s="31" t="s">
        <v>30</v>
      </c>
      <c r="E30" s="31" t="s">
        <v>38</v>
      </c>
      <c r="F30" s="31" t="s">
        <v>1</v>
      </c>
      <c r="G30" s="31" t="s">
        <v>0</v>
      </c>
      <c r="H30" s="31" t="s">
        <v>20</v>
      </c>
      <c r="I30" s="31" t="s">
        <v>1</v>
      </c>
      <c r="J30" s="31" t="s">
        <v>22</v>
      </c>
      <c r="K30" s="25">
        <f>K31</f>
        <v>1791.6</v>
      </c>
      <c r="L30" s="25">
        <f>L31</f>
        <v>1791.6</v>
      </c>
      <c r="M30" s="25">
        <f>M31</f>
        <v>775.53912000000003</v>
      </c>
      <c r="N30" s="36">
        <f t="shared" si="1"/>
        <v>43.287515070328205</v>
      </c>
    </row>
    <row r="31" spans="1:14" ht="30" customHeight="1">
      <c r="A31" s="10" t="s">
        <v>65</v>
      </c>
      <c r="B31" s="29" t="s">
        <v>79</v>
      </c>
      <c r="C31" s="31" t="s">
        <v>11</v>
      </c>
      <c r="D31" s="31" t="s">
        <v>30</v>
      </c>
      <c r="E31" s="31" t="s">
        <v>38</v>
      </c>
      <c r="F31" s="31" t="s">
        <v>1</v>
      </c>
      <c r="G31" s="31" t="s">
        <v>0</v>
      </c>
      <c r="H31" s="31" t="s">
        <v>20</v>
      </c>
      <c r="I31" s="31" t="s">
        <v>1</v>
      </c>
      <c r="J31" s="31" t="s">
        <v>66</v>
      </c>
      <c r="K31" s="25">
        <v>1791.6</v>
      </c>
      <c r="L31" s="38">
        <v>1791.6</v>
      </c>
      <c r="M31" s="38">
        <v>775.53912000000003</v>
      </c>
      <c r="N31" s="36">
        <f t="shared" si="1"/>
        <v>43.287515070328205</v>
      </c>
    </row>
    <row r="32" spans="1:14" ht="34.5" customHeight="1">
      <c r="A32" s="10" t="s">
        <v>26</v>
      </c>
      <c r="B32" s="29" t="s">
        <v>79</v>
      </c>
      <c r="C32" s="31" t="s">
        <v>11</v>
      </c>
      <c r="D32" s="31" t="s">
        <v>30</v>
      </c>
      <c r="E32" s="31" t="s">
        <v>38</v>
      </c>
      <c r="F32" s="31" t="s">
        <v>1</v>
      </c>
      <c r="G32" s="31" t="s">
        <v>0</v>
      </c>
      <c r="H32" s="31" t="s">
        <v>20</v>
      </c>
      <c r="I32" s="31" t="s">
        <v>1</v>
      </c>
      <c r="J32" s="31" t="s">
        <v>27</v>
      </c>
      <c r="K32" s="25">
        <f>K33</f>
        <v>1194.3</v>
      </c>
      <c r="L32" s="25">
        <f>L33</f>
        <v>1194.3</v>
      </c>
      <c r="M32" s="25">
        <f>M33</f>
        <v>456.59314000000001</v>
      </c>
      <c r="N32" s="36">
        <f t="shared" si="1"/>
        <v>38.231025705434149</v>
      </c>
    </row>
    <row r="33" spans="1:14" ht="36" customHeight="1">
      <c r="A33" s="10" t="s">
        <v>64</v>
      </c>
      <c r="B33" s="29" t="s">
        <v>79</v>
      </c>
      <c r="C33" s="31" t="s">
        <v>11</v>
      </c>
      <c r="D33" s="31" t="s">
        <v>30</v>
      </c>
      <c r="E33" s="31" t="s">
        <v>38</v>
      </c>
      <c r="F33" s="31" t="s">
        <v>1</v>
      </c>
      <c r="G33" s="31" t="s">
        <v>0</v>
      </c>
      <c r="H33" s="31" t="s">
        <v>20</v>
      </c>
      <c r="I33" s="31" t="s">
        <v>1</v>
      </c>
      <c r="J33" s="31" t="s">
        <v>62</v>
      </c>
      <c r="K33" s="25">
        <v>1194.3</v>
      </c>
      <c r="L33" s="38">
        <v>1194.3</v>
      </c>
      <c r="M33" s="38">
        <v>456.59314000000001</v>
      </c>
      <c r="N33" s="36">
        <f t="shared" si="1"/>
        <v>38.231025705434149</v>
      </c>
    </row>
    <row r="34" spans="1:14" ht="25.5" customHeight="1">
      <c r="A34" s="10" t="s">
        <v>73</v>
      </c>
      <c r="B34" s="29" t="s">
        <v>79</v>
      </c>
      <c r="C34" s="31" t="s">
        <v>11</v>
      </c>
      <c r="D34" s="31" t="s">
        <v>30</v>
      </c>
      <c r="E34" s="31" t="s">
        <v>38</v>
      </c>
      <c r="F34" s="31" t="s">
        <v>1</v>
      </c>
      <c r="G34" s="31" t="s">
        <v>0</v>
      </c>
      <c r="H34" s="31" t="s">
        <v>20</v>
      </c>
      <c r="I34" s="31" t="s">
        <v>1</v>
      </c>
      <c r="J34" s="31" t="s">
        <v>72</v>
      </c>
      <c r="K34" s="25">
        <f>K35</f>
        <v>20</v>
      </c>
      <c r="L34" s="25">
        <f>L35</f>
        <v>20</v>
      </c>
      <c r="M34" s="25">
        <f>M35</f>
        <v>2.4700000000000002</v>
      </c>
      <c r="N34" s="36">
        <f t="shared" si="1"/>
        <v>12.350000000000001</v>
      </c>
    </row>
    <row r="35" spans="1:14" ht="25.5" customHeight="1">
      <c r="A35" s="10" t="s">
        <v>74</v>
      </c>
      <c r="B35" s="29" t="s">
        <v>79</v>
      </c>
      <c r="C35" s="31" t="s">
        <v>11</v>
      </c>
      <c r="D35" s="31" t="s">
        <v>30</v>
      </c>
      <c r="E35" s="31" t="s">
        <v>38</v>
      </c>
      <c r="F35" s="31" t="s">
        <v>1</v>
      </c>
      <c r="G35" s="31" t="s">
        <v>0</v>
      </c>
      <c r="H35" s="31" t="s">
        <v>20</v>
      </c>
      <c r="I35" s="31" t="s">
        <v>1</v>
      </c>
      <c r="J35" s="31" t="s">
        <v>75</v>
      </c>
      <c r="K35" s="25">
        <v>20</v>
      </c>
      <c r="L35" s="38">
        <v>20</v>
      </c>
      <c r="M35" s="38">
        <v>2.4700000000000002</v>
      </c>
      <c r="N35" s="36">
        <f t="shared" si="1"/>
        <v>12.350000000000001</v>
      </c>
    </row>
    <row r="36" spans="1:14" ht="32.25" customHeight="1">
      <c r="A36" s="10" t="s">
        <v>67</v>
      </c>
      <c r="B36" s="29" t="s">
        <v>79</v>
      </c>
      <c r="C36" s="31" t="s">
        <v>11</v>
      </c>
      <c r="D36" s="31" t="s">
        <v>30</v>
      </c>
      <c r="E36" s="31" t="s">
        <v>38</v>
      </c>
      <c r="F36" s="31" t="s">
        <v>1</v>
      </c>
      <c r="G36" s="31" t="s">
        <v>0</v>
      </c>
      <c r="H36" s="31" t="s">
        <v>39</v>
      </c>
      <c r="I36" s="31" t="s">
        <v>1</v>
      </c>
      <c r="J36" s="31" t="s">
        <v>12</v>
      </c>
      <c r="K36" s="25">
        <f t="shared" ref="K36:M37" si="6">K37</f>
        <v>321.5</v>
      </c>
      <c r="L36" s="25">
        <f t="shared" si="6"/>
        <v>321.5</v>
      </c>
      <c r="M36" s="25">
        <f t="shared" si="6"/>
        <v>134</v>
      </c>
      <c r="N36" s="36">
        <f t="shared" si="1"/>
        <v>41.679626749611195</v>
      </c>
    </row>
    <row r="37" spans="1:14" ht="20.25" customHeight="1">
      <c r="A37" s="10" t="s">
        <v>36</v>
      </c>
      <c r="B37" s="29" t="s">
        <v>79</v>
      </c>
      <c r="C37" s="31" t="s">
        <v>11</v>
      </c>
      <c r="D37" s="31" t="s">
        <v>30</v>
      </c>
      <c r="E37" s="31" t="s">
        <v>38</v>
      </c>
      <c r="F37" s="31" t="s">
        <v>1</v>
      </c>
      <c r="G37" s="31" t="s">
        <v>0</v>
      </c>
      <c r="H37" s="31" t="s">
        <v>40</v>
      </c>
      <c r="I37" s="31" t="s">
        <v>1</v>
      </c>
      <c r="J37" s="31" t="s">
        <v>41</v>
      </c>
      <c r="K37" s="25">
        <f t="shared" si="6"/>
        <v>321.5</v>
      </c>
      <c r="L37" s="25">
        <f t="shared" si="6"/>
        <v>321.5</v>
      </c>
      <c r="M37" s="25">
        <f t="shared" si="6"/>
        <v>134</v>
      </c>
      <c r="N37" s="36">
        <f t="shared" si="1"/>
        <v>41.679626749611195</v>
      </c>
    </row>
    <row r="38" spans="1:14" ht="20.25" customHeight="1">
      <c r="A38" s="10" t="s">
        <v>68</v>
      </c>
      <c r="B38" s="29" t="s">
        <v>79</v>
      </c>
      <c r="C38" s="31" t="s">
        <v>11</v>
      </c>
      <c r="D38" s="31" t="s">
        <v>30</v>
      </c>
      <c r="E38" s="31" t="s">
        <v>38</v>
      </c>
      <c r="F38" s="31" t="s">
        <v>1</v>
      </c>
      <c r="G38" s="31" t="s">
        <v>0</v>
      </c>
      <c r="H38" s="31" t="s">
        <v>40</v>
      </c>
      <c r="I38" s="31" t="s">
        <v>1</v>
      </c>
      <c r="J38" s="31" t="s">
        <v>69</v>
      </c>
      <c r="K38" s="25">
        <v>321.5</v>
      </c>
      <c r="L38" s="38">
        <v>321.5</v>
      </c>
      <c r="M38" s="38">
        <v>134</v>
      </c>
      <c r="N38" s="36">
        <f t="shared" si="1"/>
        <v>41.679626749611195</v>
      </c>
    </row>
    <row r="39" spans="1:14" ht="53.25" customHeight="1">
      <c r="A39" s="4" t="s">
        <v>42</v>
      </c>
      <c r="B39" s="29" t="s">
        <v>79</v>
      </c>
      <c r="C39" s="30" t="s">
        <v>11</v>
      </c>
      <c r="D39" s="30" t="s">
        <v>43</v>
      </c>
      <c r="E39" s="30"/>
      <c r="F39" s="30"/>
      <c r="G39" s="30"/>
      <c r="H39" s="30"/>
      <c r="I39" s="30"/>
      <c r="J39" s="30"/>
      <c r="K39" s="23">
        <f>K40</f>
        <v>37</v>
      </c>
      <c r="L39" s="23">
        <f t="shared" ref="L39:M43" si="7">L40</f>
        <v>37</v>
      </c>
      <c r="M39" s="23">
        <f t="shared" si="7"/>
        <v>27.75</v>
      </c>
      <c r="N39" s="37">
        <f t="shared" si="1"/>
        <v>75</v>
      </c>
    </row>
    <row r="40" spans="1:14" ht="26.25" customHeight="1">
      <c r="A40" s="5" t="s">
        <v>44</v>
      </c>
      <c r="B40" s="29" t="s">
        <v>79</v>
      </c>
      <c r="C40" s="31" t="s">
        <v>11</v>
      </c>
      <c r="D40" s="31" t="s">
        <v>43</v>
      </c>
      <c r="E40" s="31" t="s">
        <v>45</v>
      </c>
      <c r="F40" s="31" t="s">
        <v>1</v>
      </c>
      <c r="G40" s="31" t="s">
        <v>0</v>
      </c>
      <c r="H40" s="31" t="s">
        <v>2</v>
      </c>
      <c r="I40" s="31" t="s">
        <v>1</v>
      </c>
      <c r="J40" s="31" t="s">
        <v>12</v>
      </c>
      <c r="K40" s="25">
        <f>K41</f>
        <v>37</v>
      </c>
      <c r="L40" s="25">
        <f t="shared" si="7"/>
        <v>37</v>
      </c>
      <c r="M40" s="25">
        <f t="shared" si="7"/>
        <v>27.75</v>
      </c>
      <c r="N40" s="36">
        <f t="shared" si="1"/>
        <v>75</v>
      </c>
    </row>
    <row r="41" spans="1:14" ht="15.75">
      <c r="A41" s="10" t="s">
        <v>46</v>
      </c>
      <c r="B41" s="29" t="s">
        <v>79</v>
      </c>
      <c r="C41" s="31" t="s">
        <v>11</v>
      </c>
      <c r="D41" s="31" t="s">
        <v>43</v>
      </c>
      <c r="E41" s="31" t="s">
        <v>45</v>
      </c>
      <c r="F41" s="31" t="s">
        <v>28</v>
      </c>
      <c r="G41" s="31" t="s">
        <v>0</v>
      </c>
      <c r="H41" s="31" t="s">
        <v>2</v>
      </c>
      <c r="I41" s="31" t="s">
        <v>1</v>
      </c>
      <c r="J41" s="31" t="s">
        <v>12</v>
      </c>
      <c r="K41" s="25">
        <f>K42</f>
        <v>37</v>
      </c>
      <c r="L41" s="25">
        <f t="shared" si="7"/>
        <v>37</v>
      </c>
      <c r="M41" s="25">
        <f t="shared" si="7"/>
        <v>27.75</v>
      </c>
      <c r="N41" s="36">
        <f t="shared" si="1"/>
        <v>75</v>
      </c>
    </row>
    <row r="42" spans="1:14" ht="15.75">
      <c r="A42" s="10" t="s">
        <v>60</v>
      </c>
      <c r="B42" s="29" t="s">
        <v>79</v>
      </c>
      <c r="C42" s="31" t="s">
        <v>11</v>
      </c>
      <c r="D42" s="31" t="s">
        <v>43</v>
      </c>
      <c r="E42" s="31" t="s">
        <v>45</v>
      </c>
      <c r="F42" s="31" t="s">
        <v>28</v>
      </c>
      <c r="G42" s="31" t="s">
        <v>0</v>
      </c>
      <c r="H42" s="31" t="s">
        <v>40</v>
      </c>
      <c r="I42" s="31" t="s">
        <v>1</v>
      </c>
      <c r="J42" s="31" t="s">
        <v>12</v>
      </c>
      <c r="K42" s="25">
        <f>K43</f>
        <v>37</v>
      </c>
      <c r="L42" s="25">
        <f t="shared" si="7"/>
        <v>37</v>
      </c>
      <c r="M42" s="25">
        <f t="shared" si="7"/>
        <v>27.75</v>
      </c>
      <c r="N42" s="36">
        <f t="shared" si="1"/>
        <v>75</v>
      </c>
    </row>
    <row r="43" spans="1:14" ht="15.75">
      <c r="A43" s="10" t="s">
        <v>36</v>
      </c>
      <c r="B43" s="29" t="s">
        <v>79</v>
      </c>
      <c r="C43" s="31" t="s">
        <v>11</v>
      </c>
      <c r="D43" s="31" t="s">
        <v>43</v>
      </c>
      <c r="E43" s="31" t="s">
        <v>45</v>
      </c>
      <c r="F43" s="31" t="s">
        <v>28</v>
      </c>
      <c r="G43" s="31" t="s">
        <v>0</v>
      </c>
      <c r="H43" s="31" t="s">
        <v>40</v>
      </c>
      <c r="I43" s="31" t="s">
        <v>1</v>
      </c>
      <c r="J43" s="31" t="s">
        <v>41</v>
      </c>
      <c r="K43" s="25">
        <f>K44</f>
        <v>37</v>
      </c>
      <c r="L43" s="25">
        <f t="shared" si="7"/>
        <v>37</v>
      </c>
      <c r="M43" s="25">
        <f t="shared" si="7"/>
        <v>27.75</v>
      </c>
      <c r="N43" s="36">
        <f t="shared" si="1"/>
        <v>75</v>
      </c>
    </row>
    <row r="44" spans="1:14" ht="18.75" customHeight="1">
      <c r="A44" s="10" t="s">
        <v>68</v>
      </c>
      <c r="B44" s="29" t="s">
        <v>79</v>
      </c>
      <c r="C44" s="31" t="s">
        <v>11</v>
      </c>
      <c r="D44" s="31" t="s">
        <v>43</v>
      </c>
      <c r="E44" s="31" t="s">
        <v>45</v>
      </c>
      <c r="F44" s="31" t="s">
        <v>28</v>
      </c>
      <c r="G44" s="31" t="s">
        <v>0</v>
      </c>
      <c r="H44" s="31" t="s">
        <v>40</v>
      </c>
      <c r="I44" s="31" t="s">
        <v>1</v>
      </c>
      <c r="J44" s="31" t="s">
        <v>69</v>
      </c>
      <c r="K44" s="25">
        <v>37</v>
      </c>
      <c r="L44" s="38">
        <v>37</v>
      </c>
      <c r="M44" s="38">
        <v>27.75</v>
      </c>
      <c r="N44" s="36">
        <f t="shared" si="1"/>
        <v>75</v>
      </c>
    </row>
    <row r="45" spans="1:14" s="69" customFormat="1" ht="18.75" customHeight="1">
      <c r="A45" s="68" t="s">
        <v>121</v>
      </c>
      <c r="B45" s="29" t="s">
        <v>79</v>
      </c>
      <c r="C45" s="30" t="s">
        <v>11</v>
      </c>
      <c r="D45" s="30" t="s">
        <v>115</v>
      </c>
      <c r="E45" s="30"/>
      <c r="F45" s="30"/>
      <c r="G45" s="30"/>
      <c r="H45" s="30"/>
      <c r="I45" s="30"/>
      <c r="J45" s="30"/>
      <c r="K45" s="23">
        <f>K46</f>
        <v>8</v>
      </c>
      <c r="L45" s="23">
        <f t="shared" ref="L45:M48" si="8">L46</f>
        <v>8</v>
      </c>
      <c r="M45" s="23">
        <f t="shared" si="8"/>
        <v>0</v>
      </c>
      <c r="N45" s="37">
        <f t="shared" si="1"/>
        <v>0</v>
      </c>
    </row>
    <row r="46" spans="1:14" s="69" customFormat="1" ht="18.75" customHeight="1">
      <c r="A46" s="5" t="s">
        <v>122</v>
      </c>
      <c r="B46" s="29" t="s">
        <v>79</v>
      </c>
      <c r="C46" s="31" t="s">
        <v>11</v>
      </c>
      <c r="D46" s="31" t="s">
        <v>115</v>
      </c>
      <c r="E46" s="31" t="s">
        <v>123</v>
      </c>
      <c r="F46" s="31" t="s">
        <v>1</v>
      </c>
      <c r="G46" s="31" t="s">
        <v>0</v>
      </c>
      <c r="H46" s="31" t="s">
        <v>2</v>
      </c>
      <c r="I46" s="31" t="s">
        <v>1</v>
      </c>
      <c r="J46" s="31" t="s">
        <v>12</v>
      </c>
      <c r="K46" s="25">
        <f>K47</f>
        <v>8</v>
      </c>
      <c r="L46" s="25">
        <f t="shared" si="8"/>
        <v>8</v>
      </c>
      <c r="M46" s="25">
        <f t="shared" si="8"/>
        <v>0</v>
      </c>
      <c r="N46" s="36">
        <f t="shared" si="1"/>
        <v>0</v>
      </c>
    </row>
    <row r="47" spans="1:14" s="69" customFormat="1" ht="15.75">
      <c r="A47" s="10" t="s">
        <v>124</v>
      </c>
      <c r="B47" s="29" t="s">
        <v>79</v>
      </c>
      <c r="C47" s="31" t="s">
        <v>11</v>
      </c>
      <c r="D47" s="31" t="s">
        <v>115</v>
      </c>
      <c r="E47" s="31" t="s">
        <v>123</v>
      </c>
      <c r="F47" s="31" t="s">
        <v>1</v>
      </c>
      <c r="G47" s="31" t="s">
        <v>0</v>
      </c>
      <c r="H47" s="31" t="s">
        <v>125</v>
      </c>
      <c r="I47" s="31" t="s">
        <v>1</v>
      </c>
      <c r="J47" s="31" t="s">
        <v>12</v>
      </c>
      <c r="K47" s="25">
        <f>K48</f>
        <v>8</v>
      </c>
      <c r="L47" s="25">
        <f t="shared" si="8"/>
        <v>8</v>
      </c>
      <c r="M47" s="25">
        <f t="shared" si="8"/>
        <v>0</v>
      </c>
      <c r="N47" s="36">
        <f t="shared" si="1"/>
        <v>0</v>
      </c>
    </row>
    <row r="48" spans="1:14" s="69" customFormat="1" ht="15.75">
      <c r="A48" s="10" t="s">
        <v>73</v>
      </c>
      <c r="B48" s="29" t="s">
        <v>79</v>
      </c>
      <c r="C48" s="31" t="s">
        <v>11</v>
      </c>
      <c r="D48" s="31" t="s">
        <v>115</v>
      </c>
      <c r="E48" s="31" t="s">
        <v>123</v>
      </c>
      <c r="F48" s="31" t="s">
        <v>1</v>
      </c>
      <c r="G48" s="31" t="s">
        <v>0</v>
      </c>
      <c r="H48" s="31" t="s">
        <v>125</v>
      </c>
      <c r="I48" s="31" t="s">
        <v>1</v>
      </c>
      <c r="J48" s="31" t="s">
        <v>72</v>
      </c>
      <c r="K48" s="25">
        <f>K49</f>
        <v>8</v>
      </c>
      <c r="L48" s="25">
        <f t="shared" si="8"/>
        <v>8</v>
      </c>
      <c r="M48" s="25">
        <f t="shared" si="8"/>
        <v>0</v>
      </c>
      <c r="N48" s="36">
        <f t="shared" si="1"/>
        <v>0</v>
      </c>
    </row>
    <row r="49" spans="1:15" s="69" customFormat="1" ht="15.75">
      <c r="A49" s="10" t="s">
        <v>126</v>
      </c>
      <c r="B49" s="29" t="s">
        <v>79</v>
      </c>
      <c r="C49" s="31" t="s">
        <v>11</v>
      </c>
      <c r="D49" s="31" t="s">
        <v>115</v>
      </c>
      <c r="E49" s="31" t="s">
        <v>123</v>
      </c>
      <c r="F49" s="31" t="s">
        <v>1</v>
      </c>
      <c r="G49" s="31" t="s">
        <v>0</v>
      </c>
      <c r="H49" s="31" t="s">
        <v>125</v>
      </c>
      <c r="I49" s="31" t="s">
        <v>1</v>
      </c>
      <c r="J49" s="31" t="s">
        <v>127</v>
      </c>
      <c r="K49" s="25">
        <v>8</v>
      </c>
      <c r="L49" s="25">
        <v>8</v>
      </c>
      <c r="M49" s="25"/>
      <c r="N49" s="36">
        <f t="shared" si="1"/>
        <v>0</v>
      </c>
    </row>
    <row r="50" spans="1:15" ht="24" hidden="1" customHeight="1">
      <c r="A50" s="4" t="s">
        <v>98</v>
      </c>
      <c r="B50" s="29" t="s">
        <v>79</v>
      </c>
      <c r="C50" s="30" t="s">
        <v>11</v>
      </c>
      <c r="D50" s="30" t="s">
        <v>99</v>
      </c>
      <c r="E50" s="30"/>
      <c r="F50" s="30"/>
      <c r="G50" s="30"/>
      <c r="H50" s="30"/>
      <c r="I50" s="30"/>
      <c r="J50" s="43"/>
      <c r="K50" s="23">
        <f>K51</f>
        <v>0</v>
      </c>
      <c r="L50" s="23">
        <f t="shared" ref="L50:M53" si="9">L51</f>
        <v>0</v>
      </c>
      <c r="M50" s="23">
        <f t="shared" si="9"/>
        <v>0</v>
      </c>
      <c r="N50" s="36" t="e">
        <f t="shared" si="1"/>
        <v>#DIV/0!</v>
      </c>
      <c r="O50" s="52"/>
    </row>
    <row r="51" spans="1:15" ht="24" hidden="1" customHeight="1">
      <c r="A51" s="55" t="s">
        <v>37</v>
      </c>
      <c r="B51" s="29" t="s">
        <v>79</v>
      </c>
      <c r="C51" s="31" t="s">
        <v>11</v>
      </c>
      <c r="D51" s="31" t="s">
        <v>99</v>
      </c>
      <c r="E51" s="31" t="s">
        <v>38</v>
      </c>
      <c r="F51" s="31" t="s">
        <v>1</v>
      </c>
      <c r="G51" s="31" t="s">
        <v>0</v>
      </c>
      <c r="H51" s="31" t="s">
        <v>2</v>
      </c>
      <c r="I51" s="31" t="s">
        <v>1</v>
      </c>
      <c r="J51" s="51" t="s">
        <v>12</v>
      </c>
      <c r="K51" s="25">
        <f>K52</f>
        <v>0</v>
      </c>
      <c r="L51" s="25">
        <f t="shared" si="9"/>
        <v>0</v>
      </c>
      <c r="M51" s="25">
        <f t="shared" si="9"/>
        <v>0</v>
      </c>
      <c r="N51" s="36" t="e">
        <f t="shared" si="1"/>
        <v>#DIV/0!</v>
      </c>
    </row>
    <row r="52" spans="1:15" ht="21.75" hidden="1" customHeight="1">
      <c r="A52" s="53" t="s">
        <v>100</v>
      </c>
      <c r="B52" s="29" t="s">
        <v>79</v>
      </c>
      <c r="C52" s="31" t="s">
        <v>11</v>
      </c>
      <c r="D52" s="31" t="s">
        <v>99</v>
      </c>
      <c r="E52" s="31" t="s">
        <v>38</v>
      </c>
      <c r="F52" s="31" t="s">
        <v>1</v>
      </c>
      <c r="G52" s="31" t="s">
        <v>0</v>
      </c>
      <c r="H52" s="31" t="s">
        <v>101</v>
      </c>
      <c r="I52" s="31" t="s">
        <v>1</v>
      </c>
      <c r="J52" s="51" t="s">
        <v>12</v>
      </c>
      <c r="K52" s="25">
        <f>K53</f>
        <v>0</v>
      </c>
      <c r="L52" s="25">
        <f t="shared" si="9"/>
        <v>0</v>
      </c>
      <c r="M52" s="25">
        <f t="shared" si="9"/>
        <v>0</v>
      </c>
      <c r="N52" s="36" t="e">
        <f t="shared" si="1"/>
        <v>#DIV/0!</v>
      </c>
    </row>
    <row r="53" spans="1:15" ht="21.75" hidden="1" customHeight="1">
      <c r="A53" s="54" t="s">
        <v>73</v>
      </c>
      <c r="B53" s="29" t="s">
        <v>79</v>
      </c>
      <c r="C53" s="31" t="s">
        <v>11</v>
      </c>
      <c r="D53" s="31" t="s">
        <v>99</v>
      </c>
      <c r="E53" s="31" t="s">
        <v>38</v>
      </c>
      <c r="F53" s="31" t="s">
        <v>1</v>
      </c>
      <c r="G53" s="31" t="s">
        <v>0</v>
      </c>
      <c r="H53" s="31" t="s">
        <v>101</v>
      </c>
      <c r="I53" s="31" t="s">
        <v>1</v>
      </c>
      <c r="J53" s="51" t="s">
        <v>72</v>
      </c>
      <c r="K53" s="25">
        <f>K54</f>
        <v>0</v>
      </c>
      <c r="L53" s="25">
        <f t="shared" si="9"/>
        <v>0</v>
      </c>
      <c r="M53" s="25">
        <f t="shared" si="9"/>
        <v>0</v>
      </c>
      <c r="N53" s="36" t="e">
        <f t="shared" si="1"/>
        <v>#DIV/0!</v>
      </c>
      <c r="O53" s="52"/>
    </row>
    <row r="54" spans="1:15" ht="21" hidden="1" customHeight="1">
      <c r="A54" s="56" t="s">
        <v>102</v>
      </c>
      <c r="B54" s="29" t="s">
        <v>79</v>
      </c>
      <c r="C54" s="31" t="s">
        <v>11</v>
      </c>
      <c r="D54" s="31" t="s">
        <v>99</v>
      </c>
      <c r="E54" s="31" t="s">
        <v>38</v>
      </c>
      <c r="F54" s="31" t="s">
        <v>1</v>
      </c>
      <c r="G54" s="31" t="s">
        <v>0</v>
      </c>
      <c r="H54" s="31" t="s">
        <v>101</v>
      </c>
      <c r="I54" s="31" t="s">
        <v>1</v>
      </c>
      <c r="J54" s="51" t="s">
        <v>103</v>
      </c>
      <c r="K54" s="25">
        <v>0</v>
      </c>
      <c r="L54" s="25"/>
      <c r="M54" s="25"/>
      <c r="N54" s="36" t="e">
        <f t="shared" si="1"/>
        <v>#DIV/0!</v>
      </c>
    </row>
    <row r="55" spans="1:15" ht="24" customHeight="1">
      <c r="A55" s="4" t="s">
        <v>47</v>
      </c>
      <c r="B55" s="29" t="s">
        <v>79</v>
      </c>
      <c r="C55" s="30" t="s">
        <v>14</v>
      </c>
      <c r="D55" s="30" t="s">
        <v>0</v>
      </c>
      <c r="E55" s="30"/>
      <c r="F55" s="30"/>
      <c r="G55" s="30"/>
      <c r="H55" s="30"/>
      <c r="I55" s="30"/>
      <c r="J55" s="30"/>
      <c r="K55" s="23">
        <f>K56</f>
        <v>113.2</v>
      </c>
      <c r="L55" s="23">
        <f t="shared" ref="L55:M58" si="10">L56</f>
        <v>113.2</v>
      </c>
      <c r="M55" s="23">
        <f t="shared" si="10"/>
        <v>54.408200000000001</v>
      </c>
      <c r="N55" s="37">
        <f t="shared" si="1"/>
        <v>48.063780918727915</v>
      </c>
    </row>
    <row r="56" spans="1:15" ht="15.75">
      <c r="A56" s="4" t="s">
        <v>48</v>
      </c>
      <c r="B56" s="29" t="s">
        <v>79</v>
      </c>
      <c r="C56" s="30" t="s">
        <v>14</v>
      </c>
      <c r="D56" s="30" t="s">
        <v>23</v>
      </c>
      <c r="E56" s="30"/>
      <c r="F56" s="30"/>
      <c r="G56" s="30"/>
      <c r="H56" s="30"/>
      <c r="I56" s="30"/>
      <c r="J56" s="30"/>
      <c r="K56" s="23">
        <f>K57</f>
        <v>113.2</v>
      </c>
      <c r="L56" s="23">
        <f t="shared" si="10"/>
        <v>113.2</v>
      </c>
      <c r="M56" s="23">
        <f t="shared" si="10"/>
        <v>54.408200000000001</v>
      </c>
      <c r="N56" s="37">
        <f t="shared" si="1"/>
        <v>48.063780918727915</v>
      </c>
    </row>
    <row r="57" spans="1:15" ht="55.5" customHeight="1">
      <c r="A57" s="11" t="s">
        <v>31</v>
      </c>
      <c r="B57" s="29" t="s">
        <v>79</v>
      </c>
      <c r="C57" s="31" t="s">
        <v>14</v>
      </c>
      <c r="D57" s="31" t="s">
        <v>23</v>
      </c>
      <c r="E57" s="31" t="s">
        <v>32</v>
      </c>
      <c r="F57" s="31" t="s">
        <v>1</v>
      </c>
      <c r="G57" s="31" t="s">
        <v>0</v>
      </c>
      <c r="H57" s="31" t="s">
        <v>2</v>
      </c>
      <c r="I57" s="31" t="s">
        <v>1</v>
      </c>
      <c r="J57" s="31" t="s">
        <v>12</v>
      </c>
      <c r="K57" s="25">
        <f>K58</f>
        <v>113.2</v>
      </c>
      <c r="L57" s="25">
        <f t="shared" si="10"/>
        <v>113.2</v>
      </c>
      <c r="M57" s="25">
        <f t="shared" si="10"/>
        <v>54.408200000000001</v>
      </c>
      <c r="N57" s="36">
        <f t="shared" si="1"/>
        <v>48.063780918727915</v>
      </c>
    </row>
    <row r="58" spans="1:15" ht="54" customHeight="1">
      <c r="A58" s="12" t="s">
        <v>33</v>
      </c>
      <c r="B58" s="29" t="s">
        <v>79</v>
      </c>
      <c r="C58" s="31" t="s">
        <v>14</v>
      </c>
      <c r="D58" s="31" t="s">
        <v>23</v>
      </c>
      <c r="E58" s="31" t="s">
        <v>32</v>
      </c>
      <c r="F58" s="31" t="s">
        <v>18</v>
      </c>
      <c r="G58" s="31" t="s">
        <v>0</v>
      </c>
      <c r="H58" s="31" t="s">
        <v>2</v>
      </c>
      <c r="I58" s="31" t="s">
        <v>1</v>
      </c>
      <c r="J58" s="31" t="s">
        <v>12</v>
      </c>
      <c r="K58" s="25">
        <f>K59</f>
        <v>113.2</v>
      </c>
      <c r="L58" s="25">
        <f t="shared" si="10"/>
        <v>113.2</v>
      </c>
      <c r="M58" s="25">
        <f t="shared" si="10"/>
        <v>54.408200000000001</v>
      </c>
      <c r="N58" s="36">
        <f t="shared" si="1"/>
        <v>48.063780918727915</v>
      </c>
    </row>
    <row r="59" spans="1:15" ht="34.5" customHeight="1">
      <c r="A59" s="11" t="s">
        <v>49</v>
      </c>
      <c r="B59" s="29" t="s">
        <v>79</v>
      </c>
      <c r="C59" s="31" t="s">
        <v>14</v>
      </c>
      <c r="D59" s="31" t="s">
        <v>23</v>
      </c>
      <c r="E59" s="31" t="s">
        <v>32</v>
      </c>
      <c r="F59" s="31" t="s">
        <v>18</v>
      </c>
      <c r="G59" s="31" t="s">
        <v>0</v>
      </c>
      <c r="H59" s="31" t="s">
        <v>50</v>
      </c>
      <c r="I59" s="31" t="s">
        <v>1</v>
      </c>
      <c r="J59" s="31" t="s">
        <v>12</v>
      </c>
      <c r="K59" s="25">
        <f>K60+K62</f>
        <v>113.2</v>
      </c>
      <c r="L59" s="25">
        <f>L60+L62</f>
        <v>113.2</v>
      </c>
      <c r="M59" s="25">
        <f>M60+M62</f>
        <v>54.408200000000001</v>
      </c>
      <c r="N59" s="36">
        <f t="shared" si="1"/>
        <v>48.063780918727915</v>
      </c>
    </row>
    <row r="60" spans="1:15" ht="45.75" customHeight="1">
      <c r="A60" s="7" t="s">
        <v>21</v>
      </c>
      <c r="B60" s="29" t="s">
        <v>79</v>
      </c>
      <c r="C60" s="31" t="s">
        <v>14</v>
      </c>
      <c r="D60" s="31" t="s">
        <v>23</v>
      </c>
      <c r="E60" s="31" t="s">
        <v>32</v>
      </c>
      <c r="F60" s="31" t="s">
        <v>18</v>
      </c>
      <c r="G60" s="31" t="s">
        <v>0</v>
      </c>
      <c r="H60" s="31" t="s">
        <v>50</v>
      </c>
      <c r="I60" s="31" t="s">
        <v>1</v>
      </c>
      <c r="J60" s="31" t="s">
        <v>22</v>
      </c>
      <c r="K60" s="25">
        <f>K61</f>
        <v>107.3</v>
      </c>
      <c r="L60" s="25">
        <f>L61</f>
        <v>107.3</v>
      </c>
      <c r="M60" s="25">
        <f>M61</f>
        <v>51.008200000000002</v>
      </c>
      <c r="N60" s="36">
        <f t="shared" si="1"/>
        <v>47.53793103448276</v>
      </c>
    </row>
    <row r="61" spans="1:15" ht="34.5" customHeight="1">
      <c r="A61" s="10" t="s">
        <v>65</v>
      </c>
      <c r="B61" s="29" t="s">
        <v>79</v>
      </c>
      <c r="C61" s="31" t="s">
        <v>14</v>
      </c>
      <c r="D61" s="31" t="s">
        <v>23</v>
      </c>
      <c r="E61" s="31" t="s">
        <v>32</v>
      </c>
      <c r="F61" s="31" t="s">
        <v>18</v>
      </c>
      <c r="G61" s="31" t="s">
        <v>0</v>
      </c>
      <c r="H61" s="31" t="s">
        <v>50</v>
      </c>
      <c r="I61" s="31" t="s">
        <v>1</v>
      </c>
      <c r="J61" s="31" t="s">
        <v>66</v>
      </c>
      <c r="K61" s="25">
        <v>107.3</v>
      </c>
      <c r="L61" s="38">
        <v>107.3</v>
      </c>
      <c r="M61" s="38">
        <v>51.008200000000002</v>
      </c>
      <c r="N61" s="36">
        <f t="shared" si="1"/>
        <v>47.53793103448276</v>
      </c>
    </row>
    <row r="62" spans="1:15" ht="30" customHeight="1">
      <c r="A62" s="10" t="s">
        <v>26</v>
      </c>
      <c r="B62" s="29" t="s">
        <v>79</v>
      </c>
      <c r="C62" s="31" t="s">
        <v>14</v>
      </c>
      <c r="D62" s="31" t="s">
        <v>23</v>
      </c>
      <c r="E62" s="31" t="s">
        <v>32</v>
      </c>
      <c r="F62" s="31" t="s">
        <v>18</v>
      </c>
      <c r="G62" s="31" t="s">
        <v>0</v>
      </c>
      <c r="H62" s="31" t="s">
        <v>50</v>
      </c>
      <c r="I62" s="31" t="s">
        <v>1</v>
      </c>
      <c r="J62" s="31" t="s">
        <v>27</v>
      </c>
      <c r="K62" s="25">
        <f>K63</f>
        <v>5.9</v>
      </c>
      <c r="L62" s="25">
        <f>L63</f>
        <v>5.9</v>
      </c>
      <c r="M62" s="25">
        <f>M63</f>
        <v>3.4</v>
      </c>
      <c r="N62" s="36">
        <f t="shared" si="1"/>
        <v>57.627118644067785</v>
      </c>
    </row>
    <row r="63" spans="1:15" ht="31.5" customHeight="1">
      <c r="A63" s="10" t="s">
        <v>64</v>
      </c>
      <c r="B63" s="29" t="s">
        <v>79</v>
      </c>
      <c r="C63" s="31" t="s">
        <v>14</v>
      </c>
      <c r="D63" s="31" t="s">
        <v>23</v>
      </c>
      <c r="E63" s="31" t="s">
        <v>32</v>
      </c>
      <c r="F63" s="31" t="s">
        <v>18</v>
      </c>
      <c r="G63" s="31" t="s">
        <v>0</v>
      </c>
      <c r="H63" s="31" t="s">
        <v>50</v>
      </c>
      <c r="I63" s="31" t="s">
        <v>1</v>
      </c>
      <c r="J63" s="31" t="s">
        <v>62</v>
      </c>
      <c r="K63" s="25">
        <v>5.9</v>
      </c>
      <c r="L63" s="38">
        <v>5.9</v>
      </c>
      <c r="M63" s="38">
        <v>3.4</v>
      </c>
      <c r="N63" s="36">
        <f t="shared" si="1"/>
        <v>57.627118644067785</v>
      </c>
    </row>
    <row r="64" spans="1:15" ht="31.5">
      <c r="A64" s="4" t="s">
        <v>109</v>
      </c>
      <c r="B64" s="29" t="s">
        <v>79</v>
      </c>
      <c r="C64" s="30" t="s">
        <v>23</v>
      </c>
      <c r="D64" s="30" t="s">
        <v>0</v>
      </c>
      <c r="E64" s="30"/>
      <c r="F64" s="30"/>
      <c r="G64" s="30"/>
      <c r="H64" s="30"/>
      <c r="I64" s="30"/>
      <c r="J64" s="30"/>
      <c r="K64" s="23">
        <f>K70+K65</f>
        <v>150</v>
      </c>
      <c r="L64" s="23">
        <f t="shared" ref="L64:M64" si="11">L70+L65</f>
        <v>160.55000000000001</v>
      </c>
      <c r="M64" s="23">
        <f t="shared" si="11"/>
        <v>114.041</v>
      </c>
      <c r="N64" s="48">
        <f t="shared" si="1"/>
        <v>71.03145437558392</v>
      </c>
    </row>
    <row r="65" spans="1:14" s="130" customFormat="1" ht="31.5" customHeight="1">
      <c r="A65" s="68" t="s">
        <v>160</v>
      </c>
      <c r="B65" s="29" t="s">
        <v>79</v>
      </c>
      <c r="C65" s="30" t="s">
        <v>23</v>
      </c>
      <c r="D65" s="30" t="s">
        <v>51</v>
      </c>
      <c r="E65" s="30"/>
      <c r="F65" s="30"/>
      <c r="G65" s="30"/>
      <c r="H65" s="30"/>
      <c r="I65" s="30"/>
      <c r="J65" s="30"/>
      <c r="K65" s="23">
        <f>K66</f>
        <v>0</v>
      </c>
      <c r="L65" s="23">
        <f>L66</f>
        <v>10</v>
      </c>
      <c r="M65" s="23">
        <f>M66</f>
        <v>0</v>
      </c>
      <c r="N65" s="129">
        <f t="shared" ref="N65:N69" si="12">M65/L65*100</f>
        <v>0</v>
      </c>
    </row>
    <row r="66" spans="1:14" s="130" customFormat="1" ht="34.5" customHeight="1">
      <c r="A66" s="8" t="s">
        <v>171</v>
      </c>
      <c r="B66" s="29" t="s">
        <v>79</v>
      </c>
      <c r="C66" s="31" t="s">
        <v>23</v>
      </c>
      <c r="D66" s="31" t="s">
        <v>51</v>
      </c>
      <c r="E66" s="31" t="s">
        <v>170</v>
      </c>
      <c r="F66" s="31" t="s">
        <v>1</v>
      </c>
      <c r="G66" s="31" t="s">
        <v>0</v>
      </c>
      <c r="H66" s="31" t="s">
        <v>2</v>
      </c>
      <c r="I66" s="31" t="s">
        <v>1</v>
      </c>
      <c r="J66" s="31" t="s">
        <v>12</v>
      </c>
      <c r="K66" s="25">
        <f t="shared" ref="K66:M68" si="13">K67</f>
        <v>0</v>
      </c>
      <c r="L66" s="25">
        <f t="shared" si="13"/>
        <v>10</v>
      </c>
      <c r="M66" s="25">
        <f t="shared" si="13"/>
        <v>0</v>
      </c>
      <c r="N66" s="131">
        <f t="shared" si="12"/>
        <v>0</v>
      </c>
    </row>
    <row r="67" spans="1:14" s="130" customFormat="1" ht="47.25" customHeight="1">
      <c r="A67" s="8" t="s">
        <v>161</v>
      </c>
      <c r="B67" s="29" t="s">
        <v>79</v>
      </c>
      <c r="C67" s="31" t="s">
        <v>23</v>
      </c>
      <c r="D67" s="31" t="s">
        <v>51</v>
      </c>
      <c r="E67" s="31" t="s">
        <v>170</v>
      </c>
      <c r="F67" s="31" t="s">
        <v>1</v>
      </c>
      <c r="G67" s="31" t="s">
        <v>0</v>
      </c>
      <c r="H67" s="31" t="s">
        <v>162</v>
      </c>
      <c r="I67" s="31" t="s">
        <v>1</v>
      </c>
      <c r="J67" s="31" t="s">
        <v>12</v>
      </c>
      <c r="K67" s="25">
        <f t="shared" si="13"/>
        <v>0</v>
      </c>
      <c r="L67" s="25">
        <f t="shared" si="13"/>
        <v>10</v>
      </c>
      <c r="M67" s="25">
        <f t="shared" si="13"/>
        <v>0</v>
      </c>
      <c r="N67" s="131">
        <f t="shared" si="12"/>
        <v>0</v>
      </c>
    </row>
    <row r="68" spans="1:14" s="130" customFormat="1" ht="31.5" customHeight="1">
      <c r="A68" s="10" t="s">
        <v>26</v>
      </c>
      <c r="B68" s="29" t="s">
        <v>79</v>
      </c>
      <c r="C68" s="31" t="s">
        <v>23</v>
      </c>
      <c r="D68" s="31" t="s">
        <v>51</v>
      </c>
      <c r="E68" s="31" t="s">
        <v>170</v>
      </c>
      <c r="F68" s="31" t="s">
        <v>1</v>
      </c>
      <c r="G68" s="31" t="s">
        <v>0</v>
      </c>
      <c r="H68" s="31" t="s">
        <v>162</v>
      </c>
      <c r="I68" s="31" t="s">
        <v>1</v>
      </c>
      <c r="J68" s="31" t="s">
        <v>27</v>
      </c>
      <c r="K68" s="25">
        <f t="shared" si="13"/>
        <v>0</v>
      </c>
      <c r="L68" s="25">
        <f t="shared" si="13"/>
        <v>10</v>
      </c>
      <c r="M68" s="25">
        <f t="shared" si="13"/>
        <v>0</v>
      </c>
      <c r="N68" s="131">
        <f t="shared" si="12"/>
        <v>0</v>
      </c>
    </row>
    <row r="69" spans="1:14" s="130" customFormat="1" ht="31.5" customHeight="1">
      <c r="A69" s="10" t="s">
        <v>64</v>
      </c>
      <c r="B69" s="29" t="s">
        <v>79</v>
      </c>
      <c r="C69" s="31" t="s">
        <v>23</v>
      </c>
      <c r="D69" s="31" t="s">
        <v>51</v>
      </c>
      <c r="E69" s="31" t="s">
        <v>170</v>
      </c>
      <c r="F69" s="31" t="s">
        <v>1</v>
      </c>
      <c r="G69" s="31" t="s">
        <v>0</v>
      </c>
      <c r="H69" s="31" t="s">
        <v>162</v>
      </c>
      <c r="I69" s="31" t="s">
        <v>1</v>
      </c>
      <c r="J69" s="31" t="s">
        <v>62</v>
      </c>
      <c r="K69" s="28">
        <v>0</v>
      </c>
      <c r="L69" s="28">
        <v>10</v>
      </c>
      <c r="M69" s="25">
        <v>0</v>
      </c>
      <c r="N69" s="131">
        <f t="shared" si="12"/>
        <v>0</v>
      </c>
    </row>
    <row r="70" spans="1:14" s="1" customFormat="1" ht="18.75" customHeight="1">
      <c r="A70" s="17" t="s">
        <v>104</v>
      </c>
      <c r="B70" s="29" t="s">
        <v>79</v>
      </c>
      <c r="C70" s="32" t="s">
        <v>23</v>
      </c>
      <c r="D70" s="32" t="s">
        <v>82</v>
      </c>
      <c r="E70" s="30"/>
      <c r="F70" s="30"/>
      <c r="G70" s="30"/>
      <c r="H70" s="30"/>
      <c r="I70" s="30"/>
      <c r="J70" s="30"/>
      <c r="K70" s="26">
        <f>K71+K76</f>
        <v>150</v>
      </c>
      <c r="L70" s="26">
        <f t="shared" ref="L70:M70" si="14">L71+L76</f>
        <v>150.55000000000001</v>
      </c>
      <c r="M70" s="26">
        <f t="shared" si="14"/>
        <v>114.041</v>
      </c>
      <c r="N70" s="37">
        <f t="shared" si="1"/>
        <v>75.749584855529719</v>
      </c>
    </row>
    <row r="71" spans="1:14" ht="60" customHeight="1">
      <c r="A71" s="42" t="s">
        <v>105</v>
      </c>
      <c r="B71" s="29" t="s">
        <v>79</v>
      </c>
      <c r="C71" s="57" t="s">
        <v>23</v>
      </c>
      <c r="D71" s="57" t="s">
        <v>82</v>
      </c>
      <c r="E71" s="31" t="s">
        <v>92</v>
      </c>
      <c r="F71" s="31" t="s">
        <v>1</v>
      </c>
      <c r="G71" s="31" t="s">
        <v>0</v>
      </c>
      <c r="H71" s="31" t="s">
        <v>2</v>
      </c>
      <c r="I71" s="31" t="s">
        <v>1</v>
      </c>
      <c r="J71" s="31" t="s">
        <v>12</v>
      </c>
      <c r="K71" s="28">
        <f t="shared" ref="K71:M72" si="15">K72</f>
        <v>150</v>
      </c>
      <c r="L71" s="28">
        <f t="shared" si="15"/>
        <v>150</v>
      </c>
      <c r="M71" s="28">
        <f t="shared" si="15"/>
        <v>114.041</v>
      </c>
      <c r="N71" s="36">
        <f t="shared" si="1"/>
        <v>76.027333333333331</v>
      </c>
    </row>
    <row r="72" spans="1:14" ht="35.25" customHeight="1">
      <c r="A72" s="8" t="s">
        <v>106</v>
      </c>
      <c r="B72" s="29" t="s">
        <v>79</v>
      </c>
      <c r="C72" s="57" t="s">
        <v>23</v>
      </c>
      <c r="D72" s="57" t="s">
        <v>82</v>
      </c>
      <c r="E72" s="31" t="s">
        <v>92</v>
      </c>
      <c r="F72" s="31" t="s">
        <v>1</v>
      </c>
      <c r="G72" s="31" t="s">
        <v>11</v>
      </c>
      <c r="H72" s="31" t="s">
        <v>2</v>
      </c>
      <c r="I72" s="31" t="s">
        <v>1</v>
      </c>
      <c r="J72" s="31" t="s">
        <v>12</v>
      </c>
      <c r="K72" s="28">
        <f>K73</f>
        <v>150</v>
      </c>
      <c r="L72" s="28">
        <f t="shared" si="15"/>
        <v>150</v>
      </c>
      <c r="M72" s="28">
        <f t="shared" si="15"/>
        <v>114.041</v>
      </c>
      <c r="N72" s="36">
        <f t="shared" si="1"/>
        <v>76.027333333333331</v>
      </c>
    </row>
    <row r="73" spans="1:14" ht="31.5">
      <c r="A73" s="8" t="s">
        <v>107</v>
      </c>
      <c r="B73" s="29" t="s">
        <v>79</v>
      </c>
      <c r="C73" s="57" t="s">
        <v>23</v>
      </c>
      <c r="D73" s="57" t="s">
        <v>82</v>
      </c>
      <c r="E73" s="31" t="s">
        <v>92</v>
      </c>
      <c r="F73" s="31" t="s">
        <v>1</v>
      </c>
      <c r="G73" s="31" t="s">
        <v>11</v>
      </c>
      <c r="H73" s="31" t="s">
        <v>108</v>
      </c>
      <c r="I73" s="31" t="s">
        <v>1</v>
      </c>
      <c r="J73" s="31" t="s">
        <v>12</v>
      </c>
      <c r="K73" s="28">
        <f t="shared" ref="K73:M74" si="16">K74</f>
        <v>150</v>
      </c>
      <c r="L73" s="28">
        <f t="shared" si="16"/>
        <v>150</v>
      </c>
      <c r="M73" s="28">
        <f t="shared" si="16"/>
        <v>114.041</v>
      </c>
      <c r="N73" s="36">
        <f t="shared" si="1"/>
        <v>76.027333333333331</v>
      </c>
    </row>
    <row r="74" spans="1:14" ht="32.25" customHeight="1">
      <c r="A74" s="10" t="s">
        <v>26</v>
      </c>
      <c r="B74" s="29" t="s">
        <v>79</v>
      </c>
      <c r="C74" s="57" t="s">
        <v>23</v>
      </c>
      <c r="D74" s="57" t="s">
        <v>82</v>
      </c>
      <c r="E74" s="31" t="s">
        <v>92</v>
      </c>
      <c r="F74" s="31" t="s">
        <v>1</v>
      </c>
      <c r="G74" s="31" t="s">
        <v>11</v>
      </c>
      <c r="H74" s="31" t="s">
        <v>108</v>
      </c>
      <c r="I74" s="31" t="s">
        <v>1</v>
      </c>
      <c r="J74" s="31" t="s">
        <v>27</v>
      </c>
      <c r="K74" s="28">
        <f t="shared" si="16"/>
        <v>150</v>
      </c>
      <c r="L74" s="28">
        <f t="shared" si="16"/>
        <v>150</v>
      </c>
      <c r="M74" s="28">
        <f t="shared" si="16"/>
        <v>114.041</v>
      </c>
      <c r="N74" s="36">
        <f t="shared" si="1"/>
        <v>76.027333333333331</v>
      </c>
    </row>
    <row r="75" spans="1:14" ht="33.75" customHeight="1">
      <c r="A75" s="10" t="s">
        <v>64</v>
      </c>
      <c r="B75" s="29" t="s">
        <v>79</v>
      </c>
      <c r="C75" s="57" t="s">
        <v>23</v>
      </c>
      <c r="D75" s="57" t="s">
        <v>82</v>
      </c>
      <c r="E75" s="31" t="s">
        <v>92</v>
      </c>
      <c r="F75" s="31" t="s">
        <v>1</v>
      </c>
      <c r="G75" s="31" t="s">
        <v>11</v>
      </c>
      <c r="H75" s="31" t="s">
        <v>108</v>
      </c>
      <c r="I75" s="31" t="s">
        <v>1</v>
      </c>
      <c r="J75" s="31" t="s">
        <v>62</v>
      </c>
      <c r="K75" s="25">
        <v>150</v>
      </c>
      <c r="L75" s="28">
        <v>150</v>
      </c>
      <c r="M75" s="25">
        <v>114.041</v>
      </c>
      <c r="N75" s="36">
        <f t="shared" si="1"/>
        <v>76.027333333333331</v>
      </c>
    </row>
    <row r="76" spans="1:14" s="134" customFormat="1" ht="31.5" customHeight="1">
      <c r="A76" s="132" t="s">
        <v>163</v>
      </c>
      <c r="B76" s="29" t="s">
        <v>79</v>
      </c>
      <c r="C76" s="57" t="s">
        <v>23</v>
      </c>
      <c r="D76" s="57" t="s">
        <v>82</v>
      </c>
      <c r="E76" s="57" t="s">
        <v>164</v>
      </c>
      <c r="F76" s="57" t="s">
        <v>1</v>
      </c>
      <c r="G76" s="57" t="s">
        <v>0</v>
      </c>
      <c r="H76" s="57" t="s">
        <v>2</v>
      </c>
      <c r="I76" s="57" t="s">
        <v>1</v>
      </c>
      <c r="J76" s="133" t="s">
        <v>12</v>
      </c>
      <c r="K76" s="38">
        <f t="shared" ref="K76:M79" si="17">K77</f>
        <v>0</v>
      </c>
      <c r="L76" s="38">
        <f t="shared" si="17"/>
        <v>0.55000000000000004</v>
      </c>
      <c r="M76" s="38">
        <f t="shared" si="17"/>
        <v>0</v>
      </c>
      <c r="N76" s="131">
        <f t="shared" ref="N76:N80" si="18">M76/L76*100</f>
        <v>0</v>
      </c>
    </row>
    <row r="77" spans="1:14" s="134" customFormat="1" ht="31.5" customHeight="1">
      <c r="A77" s="135" t="s">
        <v>165</v>
      </c>
      <c r="B77" s="29" t="s">
        <v>79</v>
      </c>
      <c r="C77" s="57" t="s">
        <v>23</v>
      </c>
      <c r="D77" s="57" t="s">
        <v>82</v>
      </c>
      <c r="E77" s="57" t="s">
        <v>164</v>
      </c>
      <c r="F77" s="57" t="s">
        <v>166</v>
      </c>
      <c r="G77" s="57" t="s">
        <v>0</v>
      </c>
      <c r="H77" s="57" t="s">
        <v>2</v>
      </c>
      <c r="I77" s="57" t="s">
        <v>1</v>
      </c>
      <c r="J77" s="133" t="s">
        <v>12</v>
      </c>
      <c r="K77" s="38">
        <f t="shared" si="17"/>
        <v>0</v>
      </c>
      <c r="L77" s="38">
        <f t="shared" si="17"/>
        <v>0.55000000000000004</v>
      </c>
      <c r="M77" s="38">
        <f t="shared" si="17"/>
        <v>0</v>
      </c>
      <c r="N77" s="131">
        <f t="shared" si="18"/>
        <v>0</v>
      </c>
    </row>
    <row r="78" spans="1:14" s="134" customFormat="1" ht="31.5" customHeight="1">
      <c r="A78" s="136" t="s">
        <v>167</v>
      </c>
      <c r="B78" s="29" t="s">
        <v>79</v>
      </c>
      <c r="C78" s="57" t="s">
        <v>23</v>
      </c>
      <c r="D78" s="57" t="s">
        <v>82</v>
      </c>
      <c r="E78" s="57" t="s">
        <v>164</v>
      </c>
      <c r="F78" s="57" t="s">
        <v>166</v>
      </c>
      <c r="G78" s="57" t="s">
        <v>0</v>
      </c>
      <c r="H78" s="57" t="s">
        <v>168</v>
      </c>
      <c r="I78" s="57" t="s">
        <v>1</v>
      </c>
      <c r="J78" s="133" t="s">
        <v>12</v>
      </c>
      <c r="K78" s="38">
        <f t="shared" si="17"/>
        <v>0</v>
      </c>
      <c r="L78" s="38">
        <f t="shared" si="17"/>
        <v>0.55000000000000004</v>
      </c>
      <c r="M78" s="38">
        <f t="shared" si="17"/>
        <v>0</v>
      </c>
      <c r="N78" s="131">
        <f t="shared" si="18"/>
        <v>0</v>
      </c>
    </row>
    <row r="79" spans="1:14" s="134" customFormat="1" ht="31.5" customHeight="1">
      <c r="A79" s="10" t="s">
        <v>64</v>
      </c>
      <c r="B79" s="29" t="s">
        <v>79</v>
      </c>
      <c r="C79" s="57" t="s">
        <v>169</v>
      </c>
      <c r="D79" s="57" t="s">
        <v>82</v>
      </c>
      <c r="E79" s="57" t="s">
        <v>164</v>
      </c>
      <c r="F79" s="57" t="s">
        <v>166</v>
      </c>
      <c r="G79" s="57" t="s">
        <v>0</v>
      </c>
      <c r="H79" s="57" t="s">
        <v>168</v>
      </c>
      <c r="I79" s="57" t="s">
        <v>1</v>
      </c>
      <c r="J79" s="133" t="s">
        <v>27</v>
      </c>
      <c r="K79" s="38">
        <f t="shared" si="17"/>
        <v>0</v>
      </c>
      <c r="L79" s="38">
        <f t="shared" si="17"/>
        <v>0.55000000000000004</v>
      </c>
      <c r="M79" s="38">
        <f t="shared" si="17"/>
        <v>0</v>
      </c>
      <c r="N79" s="131">
        <f t="shared" si="18"/>
        <v>0</v>
      </c>
    </row>
    <row r="80" spans="1:14" s="134" customFormat="1" ht="31.5" customHeight="1">
      <c r="A80" s="10" t="s">
        <v>64</v>
      </c>
      <c r="B80" s="29" t="s">
        <v>79</v>
      </c>
      <c r="C80" s="57" t="s">
        <v>169</v>
      </c>
      <c r="D80" s="57" t="s">
        <v>82</v>
      </c>
      <c r="E80" s="57" t="s">
        <v>164</v>
      </c>
      <c r="F80" s="57" t="s">
        <v>166</v>
      </c>
      <c r="G80" s="57" t="s">
        <v>0</v>
      </c>
      <c r="H80" s="57" t="s">
        <v>168</v>
      </c>
      <c r="I80" s="57" t="s">
        <v>1</v>
      </c>
      <c r="J80" s="133" t="s">
        <v>62</v>
      </c>
      <c r="K80" s="137">
        <v>0</v>
      </c>
      <c r="L80" s="38">
        <v>0.55000000000000004</v>
      </c>
      <c r="M80" s="28">
        <v>0</v>
      </c>
      <c r="N80" s="131">
        <f t="shared" si="18"/>
        <v>0</v>
      </c>
    </row>
    <row r="81" spans="1:14" s="1" customFormat="1" ht="22.5" customHeight="1">
      <c r="A81" s="13" t="s">
        <v>52</v>
      </c>
      <c r="B81" s="29" t="s">
        <v>79</v>
      </c>
      <c r="C81" s="30" t="s">
        <v>30</v>
      </c>
      <c r="D81" s="30" t="s">
        <v>0</v>
      </c>
      <c r="E81" s="30"/>
      <c r="F81" s="30"/>
      <c r="G81" s="30"/>
      <c r="H81" s="30"/>
      <c r="I81" s="30"/>
      <c r="J81" s="30"/>
      <c r="K81" s="27">
        <f>K82</f>
        <v>1781.0529999999999</v>
      </c>
      <c r="L81" s="27">
        <f t="shared" ref="L81:M83" si="19">L82</f>
        <v>1781.0529999999999</v>
      </c>
      <c r="M81" s="27">
        <f t="shared" si="19"/>
        <v>406.28136000000001</v>
      </c>
      <c r="N81" s="37">
        <f t="shared" si="1"/>
        <v>22.811300955109143</v>
      </c>
    </row>
    <row r="82" spans="1:14" s="1" customFormat="1" ht="22.5" customHeight="1">
      <c r="A82" s="13" t="s">
        <v>53</v>
      </c>
      <c r="B82" s="29" t="s">
        <v>79</v>
      </c>
      <c r="C82" s="30" t="s">
        <v>30</v>
      </c>
      <c r="D82" s="30" t="s">
        <v>51</v>
      </c>
      <c r="E82" s="30"/>
      <c r="F82" s="30"/>
      <c r="G82" s="30"/>
      <c r="H82" s="30"/>
      <c r="I82" s="30"/>
      <c r="J82" s="30"/>
      <c r="K82" s="27">
        <f>K83</f>
        <v>1781.0529999999999</v>
      </c>
      <c r="L82" s="27">
        <f t="shared" si="19"/>
        <v>1781.0529999999999</v>
      </c>
      <c r="M82" s="27">
        <f t="shared" si="19"/>
        <v>406.28136000000001</v>
      </c>
      <c r="N82" s="37">
        <f t="shared" si="1"/>
        <v>22.811300955109143</v>
      </c>
    </row>
    <row r="83" spans="1:14" s="1" customFormat="1" ht="48" customHeight="1">
      <c r="A83" s="13" t="s">
        <v>131</v>
      </c>
      <c r="B83" s="29" t="s">
        <v>79</v>
      </c>
      <c r="C83" s="31" t="s">
        <v>30</v>
      </c>
      <c r="D83" s="31" t="s">
        <v>51</v>
      </c>
      <c r="E83" s="31" t="s">
        <v>82</v>
      </c>
      <c r="F83" s="31" t="s">
        <v>1</v>
      </c>
      <c r="G83" s="31" t="s">
        <v>0</v>
      </c>
      <c r="H83" s="31" t="s">
        <v>2</v>
      </c>
      <c r="I83" s="31" t="s">
        <v>1</v>
      </c>
      <c r="J83" s="31" t="s">
        <v>12</v>
      </c>
      <c r="K83" s="28">
        <f>K84</f>
        <v>1781.0529999999999</v>
      </c>
      <c r="L83" s="28">
        <f t="shared" si="19"/>
        <v>1781.0529999999999</v>
      </c>
      <c r="M83" s="28">
        <f t="shared" si="19"/>
        <v>406.28136000000001</v>
      </c>
      <c r="N83" s="36">
        <f t="shared" si="1"/>
        <v>22.811300955109143</v>
      </c>
    </row>
    <row r="84" spans="1:14" s="1" customFormat="1" ht="33" customHeight="1">
      <c r="A84" s="39" t="s">
        <v>83</v>
      </c>
      <c r="B84" s="29" t="s">
        <v>79</v>
      </c>
      <c r="C84" s="31" t="s">
        <v>30</v>
      </c>
      <c r="D84" s="31" t="s">
        <v>51</v>
      </c>
      <c r="E84" s="31" t="s">
        <v>82</v>
      </c>
      <c r="F84" s="31" t="s">
        <v>18</v>
      </c>
      <c r="G84" s="31" t="s">
        <v>0</v>
      </c>
      <c r="H84" s="31" t="s">
        <v>2</v>
      </c>
      <c r="I84" s="31" t="s">
        <v>1</v>
      </c>
      <c r="J84" s="31" t="s">
        <v>12</v>
      </c>
      <c r="K84" s="28">
        <f>K85+K93+K89</f>
        <v>1781.0529999999999</v>
      </c>
      <c r="L84" s="28">
        <f t="shared" ref="L84:M84" si="20">L85+L93+L89</f>
        <v>1781.0529999999999</v>
      </c>
      <c r="M84" s="28">
        <f t="shared" si="20"/>
        <v>406.28136000000001</v>
      </c>
      <c r="N84" s="36">
        <f t="shared" si="1"/>
        <v>22.811300955109143</v>
      </c>
    </row>
    <row r="85" spans="1:14" s="1" customFormat="1" ht="48" customHeight="1">
      <c r="A85" s="39" t="s">
        <v>84</v>
      </c>
      <c r="B85" s="29" t="s">
        <v>79</v>
      </c>
      <c r="C85" s="31" t="s">
        <v>30</v>
      </c>
      <c r="D85" s="31" t="s">
        <v>51</v>
      </c>
      <c r="E85" s="31" t="s">
        <v>82</v>
      </c>
      <c r="F85" s="31" t="s">
        <v>18</v>
      </c>
      <c r="G85" s="31" t="s">
        <v>11</v>
      </c>
      <c r="H85" s="31" t="s">
        <v>2</v>
      </c>
      <c r="I85" s="31" t="s">
        <v>1</v>
      </c>
      <c r="J85" s="31" t="s">
        <v>12</v>
      </c>
      <c r="K85" s="28">
        <f t="shared" ref="K85:M87" si="21">K86</f>
        <v>1360</v>
      </c>
      <c r="L85" s="28">
        <f t="shared" si="21"/>
        <v>1360</v>
      </c>
      <c r="M85" s="28">
        <f t="shared" si="21"/>
        <v>406.28136000000001</v>
      </c>
      <c r="N85" s="36">
        <f t="shared" si="1"/>
        <v>29.873629411764707</v>
      </c>
    </row>
    <row r="86" spans="1:14" s="1" customFormat="1" ht="22.5" customHeight="1">
      <c r="A86" s="39" t="s">
        <v>85</v>
      </c>
      <c r="B86" s="29" t="s">
        <v>79</v>
      </c>
      <c r="C86" s="31" t="s">
        <v>30</v>
      </c>
      <c r="D86" s="31" t="s">
        <v>51</v>
      </c>
      <c r="E86" s="31" t="s">
        <v>82</v>
      </c>
      <c r="F86" s="31" t="s">
        <v>18</v>
      </c>
      <c r="G86" s="31" t="s">
        <v>11</v>
      </c>
      <c r="H86" s="31" t="s">
        <v>86</v>
      </c>
      <c r="I86" s="31" t="s">
        <v>1</v>
      </c>
      <c r="J86" s="31" t="s">
        <v>12</v>
      </c>
      <c r="K86" s="28">
        <f t="shared" si="21"/>
        <v>1360</v>
      </c>
      <c r="L86" s="28">
        <f t="shared" si="21"/>
        <v>1360</v>
      </c>
      <c r="M86" s="28">
        <f t="shared" si="21"/>
        <v>406.28136000000001</v>
      </c>
      <c r="N86" s="36">
        <f t="shared" si="1"/>
        <v>29.873629411764707</v>
      </c>
    </row>
    <row r="87" spans="1:14" s="1" customFormat="1" ht="33.75" customHeight="1">
      <c r="A87" s="10" t="s">
        <v>26</v>
      </c>
      <c r="B87" s="29" t="s">
        <v>79</v>
      </c>
      <c r="C87" s="31" t="s">
        <v>30</v>
      </c>
      <c r="D87" s="31" t="s">
        <v>51</v>
      </c>
      <c r="E87" s="31" t="s">
        <v>82</v>
      </c>
      <c r="F87" s="31" t="s">
        <v>18</v>
      </c>
      <c r="G87" s="31" t="s">
        <v>11</v>
      </c>
      <c r="H87" s="31" t="s">
        <v>86</v>
      </c>
      <c r="I87" s="31" t="s">
        <v>1</v>
      </c>
      <c r="J87" s="31" t="s">
        <v>27</v>
      </c>
      <c r="K87" s="28">
        <f t="shared" si="21"/>
        <v>1360</v>
      </c>
      <c r="L87" s="28">
        <f t="shared" si="21"/>
        <v>1360</v>
      </c>
      <c r="M87" s="28">
        <f t="shared" si="21"/>
        <v>406.28136000000001</v>
      </c>
      <c r="N87" s="36">
        <f t="shared" si="1"/>
        <v>29.873629411764707</v>
      </c>
    </row>
    <row r="88" spans="1:14" s="1" customFormat="1" ht="32.25" customHeight="1">
      <c r="A88" s="10" t="s">
        <v>64</v>
      </c>
      <c r="B88" s="29" t="s">
        <v>79</v>
      </c>
      <c r="C88" s="31" t="s">
        <v>30</v>
      </c>
      <c r="D88" s="31" t="s">
        <v>51</v>
      </c>
      <c r="E88" s="31" t="s">
        <v>82</v>
      </c>
      <c r="F88" s="31" t="s">
        <v>18</v>
      </c>
      <c r="G88" s="31" t="s">
        <v>11</v>
      </c>
      <c r="H88" s="31" t="s">
        <v>86</v>
      </c>
      <c r="I88" s="31" t="s">
        <v>1</v>
      </c>
      <c r="J88" s="31" t="s">
        <v>62</v>
      </c>
      <c r="K88" s="28">
        <v>1360</v>
      </c>
      <c r="L88" s="25">
        <v>1360</v>
      </c>
      <c r="M88" s="25">
        <v>406.28136000000001</v>
      </c>
      <c r="N88" s="36">
        <f t="shared" si="1"/>
        <v>29.873629411764707</v>
      </c>
    </row>
    <row r="89" spans="1:14" s="126" customFormat="1" ht="34.5" customHeight="1">
      <c r="A89" s="39" t="s">
        <v>155</v>
      </c>
      <c r="B89" s="29" t="s">
        <v>79</v>
      </c>
      <c r="C89" s="31" t="s">
        <v>30</v>
      </c>
      <c r="D89" s="31" t="s">
        <v>51</v>
      </c>
      <c r="E89" s="31" t="s">
        <v>82</v>
      </c>
      <c r="F89" s="31" t="s">
        <v>18</v>
      </c>
      <c r="G89" s="31" t="s">
        <v>14</v>
      </c>
      <c r="H89" s="31" t="s">
        <v>2</v>
      </c>
      <c r="I89" s="31" t="s">
        <v>1</v>
      </c>
      <c r="J89" s="31" t="s">
        <v>12</v>
      </c>
      <c r="K89" s="28">
        <f>K93+K90</f>
        <v>421.053</v>
      </c>
      <c r="L89" s="28">
        <f>L93+L90</f>
        <v>421.053</v>
      </c>
      <c r="M89" s="28">
        <f>M93+M90</f>
        <v>0</v>
      </c>
      <c r="N89" s="36">
        <f t="shared" si="1"/>
        <v>0</v>
      </c>
    </row>
    <row r="90" spans="1:14" s="128" customFormat="1" ht="111" customHeight="1">
      <c r="A90" s="127" t="s">
        <v>156</v>
      </c>
      <c r="B90" s="29" t="s">
        <v>79</v>
      </c>
      <c r="C90" s="31" t="s">
        <v>30</v>
      </c>
      <c r="D90" s="31" t="s">
        <v>51</v>
      </c>
      <c r="E90" s="31" t="s">
        <v>82</v>
      </c>
      <c r="F90" s="31" t="s">
        <v>18</v>
      </c>
      <c r="G90" s="31" t="s">
        <v>14</v>
      </c>
      <c r="H90" s="31" t="s">
        <v>157</v>
      </c>
      <c r="I90" s="31" t="s">
        <v>158</v>
      </c>
      <c r="J90" s="31" t="s">
        <v>12</v>
      </c>
      <c r="K90" s="28">
        <f>K91</f>
        <v>421.053</v>
      </c>
      <c r="L90" s="28">
        <f t="shared" ref="L90:M91" si="22">L91</f>
        <v>421.053</v>
      </c>
      <c r="M90" s="28">
        <f t="shared" si="22"/>
        <v>0</v>
      </c>
      <c r="N90" s="36">
        <f t="shared" si="1"/>
        <v>0</v>
      </c>
    </row>
    <row r="91" spans="1:14" s="128" customFormat="1" ht="31.5" customHeight="1">
      <c r="A91" s="67" t="s">
        <v>26</v>
      </c>
      <c r="B91" s="29" t="s">
        <v>79</v>
      </c>
      <c r="C91" s="31" t="s">
        <v>30</v>
      </c>
      <c r="D91" s="31" t="s">
        <v>51</v>
      </c>
      <c r="E91" s="31" t="s">
        <v>82</v>
      </c>
      <c r="F91" s="31" t="s">
        <v>18</v>
      </c>
      <c r="G91" s="31" t="s">
        <v>14</v>
      </c>
      <c r="H91" s="31" t="s">
        <v>157</v>
      </c>
      <c r="I91" s="31" t="s">
        <v>158</v>
      </c>
      <c r="J91" s="31" t="s">
        <v>27</v>
      </c>
      <c r="K91" s="28">
        <f>K92</f>
        <v>421.053</v>
      </c>
      <c r="L91" s="28">
        <f t="shared" si="22"/>
        <v>421.053</v>
      </c>
      <c r="M91" s="28">
        <f t="shared" si="22"/>
        <v>0</v>
      </c>
      <c r="N91" s="36">
        <f t="shared" si="1"/>
        <v>0</v>
      </c>
    </row>
    <row r="92" spans="1:14" s="128" customFormat="1" ht="31.5" customHeight="1">
      <c r="A92" s="67" t="s">
        <v>64</v>
      </c>
      <c r="B92" s="29" t="s">
        <v>79</v>
      </c>
      <c r="C92" s="31" t="s">
        <v>30</v>
      </c>
      <c r="D92" s="31" t="s">
        <v>51</v>
      </c>
      <c r="E92" s="31" t="s">
        <v>82</v>
      </c>
      <c r="F92" s="31" t="s">
        <v>18</v>
      </c>
      <c r="G92" s="31" t="s">
        <v>14</v>
      </c>
      <c r="H92" s="31" t="s">
        <v>157</v>
      </c>
      <c r="I92" s="31" t="s">
        <v>158</v>
      </c>
      <c r="J92" s="31" t="s">
        <v>62</v>
      </c>
      <c r="K92" s="28">
        <v>421.053</v>
      </c>
      <c r="L92" s="28">
        <v>421.053</v>
      </c>
      <c r="M92" s="28">
        <v>0</v>
      </c>
      <c r="N92" s="36">
        <f t="shared" si="1"/>
        <v>0</v>
      </c>
    </row>
    <row r="93" spans="1:14" s="1" customFormat="1" ht="22.5" hidden="1" customHeight="1">
      <c r="A93" s="39" t="s">
        <v>87</v>
      </c>
      <c r="B93" s="29" t="s">
        <v>79</v>
      </c>
      <c r="C93" s="31" t="s">
        <v>30</v>
      </c>
      <c r="D93" s="31" t="s">
        <v>51</v>
      </c>
      <c r="E93" s="31" t="s">
        <v>82</v>
      </c>
      <c r="F93" s="31" t="s">
        <v>18</v>
      </c>
      <c r="G93" s="31" t="s">
        <v>23</v>
      </c>
      <c r="H93" s="31" t="s">
        <v>2</v>
      </c>
      <c r="I93" s="31" t="s">
        <v>1</v>
      </c>
      <c r="J93" s="31" t="s">
        <v>12</v>
      </c>
      <c r="K93" s="28">
        <f t="shared" ref="K93:M95" si="23">K94</f>
        <v>0</v>
      </c>
      <c r="L93" s="28">
        <f t="shared" si="23"/>
        <v>0</v>
      </c>
      <c r="M93" s="28">
        <f t="shared" si="23"/>
        <v>0</v>
      </c>
      <c r="N93" s="36" t="e">
        <f t="shared" si="1"/>
        <v>#DIV/0!</v>
      </c>
    </row>
    <row r="94" spans="1:14" ht="26.25" hidden="1" customHeight="1">
      <c r="A94" s="39" t="s">
        <v>85</v>
      </c>
      <c r="B94" s="29" t="s">
        <v>79</v>
      </c>
      <c r="C94" s="31" t="s">
        <v>30</v>
      </c>
      <c r="D94" s="31" t="s">
        <v>51</v>
      </c>
      <c r="E94" s="31" t="s">
        <v>82</v>
      </c>
      <c r="F94" s="31" t="s">
        <v>18</v>
      </c>
      <c r="G94" s="31" t="s">
        <v>23</v>
      </c>
      <c r="H94" s="31" t="s">
        <v>86</v>
      </c>
      <c r="I94" s="31" t="s">
        <v>1</v>
      </c>
      <c r="J94" s="31" t="s">
        <v>12</v>
      </c>
      <c r="K94" s="28">
        <f t="shared" si="23"/>
        <v>0</v>
      </c>
      <c r="L94" s="25">
        <f>L95</f>
        <v>0</v>
      </c>
      <c r="M94" s="25">
        <f>M95</f>
        <v>0</v>
      </c>
      <c r="N94" s="36" t="e">
        <f t="shared" si="1"/>
        <v>#DIV/0!</v>
      </c>
    </row>
    <row r="95" spans="1:14" ht="33.75" hidden="1" customHeight="1">
      <c r="A95" s="10" t="s">
        <v>26</v>
      </c>
      <c r="B95" s="29" t="s">
        <v>79</v>
      </c>
      <c r="C95" s="31" t="s">
        <v>30</v>
      </c>
      <c r="D95" s="31" t="s">
        <v>51</v>
      </c>
      <c r="E95" s="31" t="s">
        <v>82</v>
      </c>
      <c r="F95" s="31" t="s">
        <v>18</v>
      </c>
      <c r="G95" s="31" t="s">
        <v>23</v>
      </c>
      <c r="H95" s="31" t="s">
        <v>86</v>
      </c>
      <c r="I95" s="31" t="s">
        <v>1</v>
      </c>
      <c r="J95" s="31" t="s">
        <v>27</v>
      </c>
      <c r="K95" s="28">
        <f t="shared" si="23"/>
        <v>0</v>
      </c>
      <c r="L95" s="25">
        <f>L96</f>
        <v>0</v>
      </c>
      <c r="M95" s="25">
        <f>M96</f>
        <v>0</v>
      </c>
      <c r="N95" s="36" t="e">
        <f t="shared" si="1"/>
        <v>#DIV/0!</v>
      </c>
    </row>
    <row r="96" spans="1:14" ht="33.75" hidden="1" customHeight="1">
      <c r="A96" s="10" t="s">
        <v>64</v>
      </c>
      <c r="B96" s="29" t="s">
        <v>79</v>
      </c>
      <c r="C96" s="31" t="s">
        <v>30</v>
      </c>
      <c r="D96" s="31" t="s">
        <v>51</v>
      </c>
      <c r="E96" s="31" t="s">
        <v>82</v>
      </c>
      <c r="F96" s="31" t="s">
        <v>18</v>
      </c>
      <c r="G96" s="31" t="s">
        <v>23</v>
      </c>
      <c r="H96" s="31" t="s">
        <v>86</v>
      </c>
      <c r="I96" s="31" t="s">
        <v>1</v>
      </c>
      <c r="J96" s="31" t="s">
        <v>62</v>
      </c>
      <c r="K96" s="28">
        <v>0</v>
      </c>
      <c r="L96" s="25"/>
      <c r="M96" s="25"/>
      <c r="N96" s="36" t="e">
        <f t="shared" si="1"/>
        <v>#DIV/0!</v>
      </c>
    </row>
    <row r="97" spans="1:14" s="40" customFormat="1" ht="21" customHeight="1">
      <c r="A97" s="4" t="s">
        <v>54</v>
      </c>
      <c r="B97" s="29" t="s">
        <v>79</v>
      </c>
      <c r="C97" s="30" t="s">
        <v>55</v>
      </c>
      <c r="D97" s="30" t="s">
        <v>0</v>
      </c>
      <c r="E97" s="30"/>
      <c r="F97" s="30"/>
      <c r="G97" s="30"/>
      <c r="H97" s="30"/>
      <c r="I97" s="30"/>
      <c r="J97" s="43"/>
      <c r="K97" s="23">
        <f>K98</f>
        <v>909.4</v>
      </c>
      <c r="L97" s="23">
        <f>L98</f>
        <v>941.94999999999993</v>
      </c>
      <c r="M97" s="23">
        <f>M98</f>
        <v>517.39490000000001</v>
      </c>
      <c r="N97" s="37">
        <f t="shared" si="1"/>
        <v>54.928064122299489</v>
      </c>
    </row>
    <row r="98" spans="1:14" s="40" customFormat="1" ht="19.5" customHeight="1">
      <c r="A98" s="41" t="s">
        <v>57</v>
      </c>
      <c r="B98" s="29" t="s">
        <v>79</v>
      </c>
      <c r="C98" s="44" t="s">
        <v>55</v>
      </c>
      <c r="D98" s="30" t="s">
        <v>23</v>
      </c>
      <c r="E98" s="30"/>
      <c r="F98" s="30"/>
      <c r="G98" s="30"/>
      <c r="H98" s="30"/>
      <c r="I98" s="30"/>
      <c r="J98" s="30"/>
      <c r="K98" s="27">
        <f t="shared" ref="K98:L98" si="24">K99+K112+K108</f>
        <v>909.4</v>
      </c>
      <c r="L98" s="27">
        <f t="shared" si="24"/>
        <v>941.94999999999993</v>
      </c>
      <c r="M98" s="27">
        <f>M99+M112+M108</f>
        <v>517.39490000000001</v>
      </c>
      <c r="N98" s="37">
        <f t="shared" si="1"/>
        <v>54.928064122299489</v>
      </c>
    </row>
    <row r="99" spans="1:14" s="40" customFormat="1" ht="48" customHeight="1">
      <c r="A99" s="42" t="s">
        <v>135</v>
      </c>
      <c r="B99" s="45" t="s">
        <v>79</v>
      </c>
      <c r="C99" s="33" t="s">
        <v>55</v>
      </c>
      <c r="D99" s="31" t="s">
        <v>23</v>
      </c>
      <c r="E99" s="31" t="s">
        <v>76</v>
      </c>
      <c r="F99" s="31" t="s">
        <v>1</v>
      </c>
      <c r="G99" s="31" t="s">
        <v>0</v>
      </c>
      <c r="H99" s="31" t="s">
        <v>2</v>
      </c>
      <c r="I99" s="31" t="s">
        <v>1</v>
      </c>
      <c r="J99" s="31" t="s">
        <v>12</v>
      </c>
      <c r="K99" s="28">
        <f>K100+K104</f>
        <v>19.8</v>
      </c>
      <c r="L99" s="28">
        <f>L100+L104</f>
        <v>52.900000000000006</v>
      </c>
      <c r="M99" s="28">
        <f>M100+M104</f>
        <v>31.2</v>
      </c>
      <c r="N99" s="36">
        <f t="shared" si="1"/>
        <v>58.979206049149333</v>
      </c>
    </row>
    <row r="100" spans="1:14" ht="20.25" customHeight="1">
      <c r="A100" s="71" t="s">
        <v>129</v>
      </c>
      <c r="B100" s="29" t="s">
        <v>79</v>
      </c>
      <c r="C100" s="33" t="s">
        <v>55</v>
      </c>
      <c r="D100" s="31" t="s">
        <v>23</v>
      </c>
      <c r="E100" s="31" t="s">
        <v>76</v>
      </c>
      <c r="F100" s="31" t="s">
        <v>1</v>
      </c>
      <c r="G100" s="31" t="s">
        <v>55</v>
      </c>
      <c r="H100" s="31" t="s">
        <v>2</v>
      </c>
      <c r="I100" s="31" t="s">
        <v>1</v>
      </c>
      <c r="J100" s="31" t="s">
        <v>12</v>
      </c>
      <c r="K100" s="25">
        <f>K101</f>
        <v>0</v>
      </c>
      <c r="L100" s="25">
        <f t="shared" ref="L100:M102" si="25">L101</f>
        <v>33.1</v>
      </c>
      <c r="M100" s="25">
        <f t="shared" si="25"/>
        <v>31.2</v>
      </c>
      <c r="N100" s="36">
        <f t="shared" si="1"/>
        <v>94.259818731117818</v>
      </c>
    </row>
    <row r="101" spans="1:14" ht="20.25" customHeight="1">
      <c r="A101" s="70" t="s">
        <v>130</v>
      </c>
      <c r="B101" s="29" t="s">
        <v>79</v>
      </c>
      <c r="C101" s="33" t="s">
        <v>55</v>
      </c>
      <c r="D101" s="31" t="s">
        <v>23</v>
      </c>
      <c r="E101" s="31" t="s">
        <v>76</v>
      </c>
      <c r="F101" s="31" t="s">
        <v>1</v>
      </c>
      <c r="G101" s="31" t="s">
        <v>55</v>
      </c>
      <c r="H101" s="31" t="s">
        <v>77</v>
      </c>
      <c r="I101" s="31" t="s">
        <v>1</v>
      </c>
      <c r="J101" s="31" t="s">
        <v>12</v>
      </c>
      <c r="K101" s="25">
        <f>K102</f>
        <v>0</v>
      </c>
      <c r="L101" s="25">
        <f t="shared" si="25"/>
        <v>33.1</v>
      </c>
      <c r="M101" s="25">
        <f t="shared" si="25"/>
        <v>31.2</v>
      </c>
      <c r="N101" s="36">
        <f t="shared" si="1"/>
        <v>94.259818731117818</v>
      </c>
    </row>
    <row r="102" spans="1:14" ht="30.75" customHeight="1">
      <c r="A102" s="20" t="s">
        <v>26</v>
      </c>
      <c r="B102" s="29" t="s">
        <v>79</v>
      </c>
      <c r="C102" s="33" t="s">
        <v>55</v>
      </c>
      <c r="D102" s="31" t="s">
        <v>23</v>
      </c>
      <c r="E102" s="31" t="s">
        <v>76</v>
      </c>
      <c r="F102" s="31" t="s">
        <v>1</v>
      </c>
      <c r="G102" s="31" t="s">
        <v>55</v>
      </c>
      <c r="H102" s="31" t="s">
        <v>77</v>
      </c>
      <c r="I102" s="31" t="s">
        <v>1</v>
      </c>
      <c r="J102" s="31" t="s">
        <v>27</v>
      </c>
      <c r="K102" s="25">
        <f>K103</f>
        <v>0</v>
      </c>
      <c r="L102" s="25">
        <f t="shared" si="25"/>
        <v>33.1</v>
      </c>
      <c r="M102" s="25">
        <f t="shared" si="25"/>
        <v>31.2</v>
      </c>
      <c r="N102" s="36">
        <f t="shared" si="1"/>
        <v>94.259818731117818</v>
      </c>
    </row>
    <row r="103" spans="1:14" ht="30" customHeight="1">
      <c r="A103" s="8" t="s">
        <v>64</v>
      </c>
      <c r="B103" s="29" t="s">
        <v>79</v>
      </c>
      <c r="C103" s="33" t="s">
        <v>55</v>
      </c>
      <c r="D103" s="31" t="s">
        <v>23</v>
      </c>
      <c r="E103" s="31" t="s">
        <v>76</v>
      </c>
      <c r="F103" s="31" t="s">
        <v>1</v>
      </c>
      <c r="G103" s="31" t="s">
        <v>55</v>
      </c>
      <c r="H103" s="31" t="s">
        <v>77</v>
      </c>
      <c r="I103" s="31" t="s">
        <v>1</v>
      </c>
      <c r="J103" s="31" t="s">
        <v>62</v>
      </c>
      <c r="K103" s="25">
        <v>0</v>
      </c>
      <c r="L103" s="38">
        <v>33.1</v>
      </c>
      <c r="M103" s="38">
        <v>31.2</v>
      </c>
      <c r="N103" s="36">
        <f t="shared" si="1"/>
        <v>94.259818731117818</v>
      </c>
    </row>
    <row r="104" spans="1:14" ht="33.75" customHeight="1">
      <c r="A104" s="19" t="s">
        <v>136</v>
      </c>
      <c r="B104" s="29" t="s">
        <v>79</v>
      </c>
      <c r="C104" s="33" t="s">
        <v>55</v>
      </c>
      <c r="D104" s="31" t="s">
        <v>23</v>
      </c>
      <c r="E104" s="31" t="s">
        <v>76</v>
      </c>
      <c r="F104" s="31" t="s">
        <v>1</v>
      </c>
      <c r="G104" s="31" t="s">
        <v>134</v>
      </c>
      <c r="H104" s="31" t="s">
        <v>2</v>
      </c>
      <c r="I104" s="31" t="s">
        <v>1</v>
      </c>
      <c r="J104" s="31" t="s">
        <v>12</v>
      </c>
      <c r="K104" s="25">
        <f t="shared" ref="K104:M106" si="26">K105</f>
        <v>19.8</v>
      </c>
      <c r="L104" s="25">
        <f t="shared" si="26"/>
        <v>19.8</v>
      </c>
      <c r="M104" s="25">
        <f t="shared" si="26"/>
        <v>0</v>
      </c>
      <c r="N104" s="36">
        <f t="shared" si="1"/>
        <v>0</v>
      </c>
    </row>
    <row r="105" spans="1:14" ht="20.25" customHeight="1">
      <c r="A105" s="19" t="s">
        <v>130</v>
      </c>
      <c r="B105" s="29" t="s">
        <v>79</v>
      </c>
      <c r="C105" s="33" t="s">
        <v>55</v>
      </c>
      <c r="D105" s="31" t="s">
        <v>23</v>
      </c>
      <c r="E105" s="31" t="s">
        <v>76</v>
      </c>
      <c r="F105" s="31" t="s">
        <v>1</v>
      </c>
      <c r="G105" s="31" t="s">
        <v>134</v>
      </c>
      <c r="H105" s="31" t="s">
        <v>77</v>
      </c>
      <c r="I105" s="31" t="s">
        <v>1</v>
      </c>
      <c r="J105" s="31" t="s">
        <v>12</v>
      </c>
      <c r="K105" s="25">
        <f t="shared" si="26"/>
        <v>19.8</v>
      </c>
      <c r="L105" s="25">
        <f t="shared" si="26"/>
        <v>19.8</v>
      </c>
      <c r="M105" s="25">
        <f t="shared" si="26"/>
        <v>0</v>
      </c>
      <c r="N105" s="36">
        <f t="shared" si="1"/>
        <v>0</v>
      </c>
    </row>
    <row r="106" spans="1:14" ht="33" customHeight="1">
      <c r="A106" s="20" t="s">
        <v>26</v>
      </c>
      <c r="B106" s="29" t="s">
        <v>79</v>
      </c>
      <c r="C106" s="33" t="s">
        <v>55</v>
      </c>
      <c r="D106" s="31" t="s">
        <v>23</v>
      </c>
      <c r="E106" s="31" t="s">
        <v>76</v>
      </c>
      <c r="F106" s="31" t="s">
        <v>1</v>
      </c>
      <c r="G106" s="31" t="s">
        <v>134</v>
      </c>
      <c r="H106" s="31" t="s">
        <v>77</v>
      </c>
      <c r="I106" s="31" t="s">
        <v>1</v>
      </c>
      <c r="J106" s="31" t="s">
        <v>27</v>
      </c>
      <c r="K106" s="25">
        <f t="shared" si="26"/>
        <v>19.8</v>
      </c>
      <c r="L106" s="25">
        <f t="shared" si="26"/>
        <v>19.8</v>
      </c>
      <c r="M106" s="25">
        <f t="shared" si="26"/>
        <v>0</v>
      </c>
      <c r="N106" s="36">
        <f t="shared" si="1"/>
        <v>0</v>
      </c>
    </row>
    <row r="107" spans="1:14" ht="32.25" customHeight="1">
      <c r="A107" s="10" t="s">
        <v>64</v>
      </c>
      <c r="B107" s="29" t="s">
        <v>79</v>
      </c>
      <c r="C107" s="33" t="s">
        <v>55</v>
      </c>
      <c r="D107" s="31" t="s">
        <v>23</v>
      </c>
      <c r="E107" s="31" t="s">
        <v>76</v>
      </c>
      <c r="F107" s="31" t="s">
        <v>1</v>
      </c>
      <c r="G107" s="31" t="s">
        <v>134</v>
      </c>
      <c r="H107" s="31" t="s">
        <v>77</v>
      </c>
      <c r="I107" s="31" t="s">
        <v>1</v>
      </c>
      <c r="J107" s="31" t="s">
        <v>62</v>
      </c>
      <c r="K107" s="25">
        <v>19.8</v>
      </c>
      <c r="L107" s="38">
        <v>19.8</v>
      </c>
      <c r="M107" s="38">
        <v>0</v>
      </c>
      <c r="N107" s="36">
        <f t="shared" si="1"/>
        <v>0</v>
      </c>
    </row>
    <row r="108" spans="1:14" s="69" customFormat="1" ht="17.25" customHeight="1">
      <c r="A108" s="5" t="s">
        <v>122</v>
      </c>
      <c r="B108" s="29" t="s">
        <v>79</v>
      </c>
      <c r="C108" s="31" t="s">
        <v>55</v>
      </c>
      <c r="D108" s="31" t="s">
        <v>23</v>
      </c>
      <c r="E108" s="31" t="s">
        <v>123</v>
      </c>
      <c r="F108" s="31" t="s">
        <v>1</v>
      </c>
      <c r="G108" s="33" t="s">
        <v>0</v>
      </c>
      <c r="H108" s="31" t="s">
        <v>2</v>
      </c>
      <c r="I108" s="31" t="s">
        <v>1</v>
      </c>
      <c r="J108" s="31" t="s">
        <v>12</v>
      </c>
      <c r="K108" s="25">
        <f t="shared" ref="K108:M109" si="27">K109</f>
        <v>99.9</v>
      </c>
      <c r="L108" s="25">
        <f t="shared" si="27"/>
        <v>99.9</v>
      </c>
      <c r="M108" s="25">
        <f t="shared" si="27"/>
        <v>99.9</v>
      </c>
      <c r="N108" s="36">
        <f t="shared" si="1"/>
        <v>100</v>
      </c>
    </row>
    <row r="109" spans="1:14" s="69" customFormat="1" ht="33.75" customHeight="1">
      <c r="A109" s="5" t="s">
        <v>132</v>
      </c>
      <c r="B109" s="29" t="s">
        <v>79</v>
      </c>
      <c r="C109" s="31" t="s">
        <v>55</v>
      </c>
      <c r="D109" s="31" t="s">
        <v>23</v>
      </c>
      <c r="E109" s="31" t="s">
        <v>123</v>
      </c>
      <c r="F109" s="31" t="s">
        <v>1</v>
      </c>
      <c r="G109" s="33" t="s">
        <v>0</v>
      </c>
      <c r="H109" s="31" t="s">
        <v>133</v>
      </c>
      <c r="I109" s="31" t="s">
        <v>1</v>
      </c>
      <c r="J109" s="31" t="s">
        <v>12</v>
      </c>
      <c r="K109" s="25">
        <f t="shared" si="27"/>
        <v>99.9</v>
      </c>
      <c r="L109" s="25">
        <f t="shared" si="27"/>
        <v>99.9</v>
      </c>
      <c r="M109" s="25">
        <f t="shared" si="27"/>
        <v>99.9</v>
      </c>
      <c r="N109" s="36">
        <f t="shared" si="1"/>
        <v>100</v>
      </c>
    </row>
    <row r="110" spans="1:14" s="69" customFormat="1" ht="33" customHeight="1">
      <c r="A110" s="10" t="s">
        <v>26</v>
      </c>
      <c r="B110" s="29" t="s">
        <v>79</v>
      </c>
      <c r="C110" s="31" t="s">
        <v>55</v>
      </c>
      <c r="D110" s="31" t="s">
        <v>23</v>
      </c>
      <c r="E110" s="31" t="s">
        <v>123</v>
      </c>
      <c r="F110" s="31" t="s">
        <v>1</v>
      </c>
      <c r="G110" s="33" t="s">
        <v>0</v>
      </c>
      <c r="H110" s="31" t="s">
        <v>133</v>
      </c>
      <c r="I110" s="31" t="s">
        <v>1</v>
      </c>
      <c r="J110" s="31" t="s">
        <v>27</v>
      </c>
      <c r="K110" s="25">
        <f t="shared" ref="K110:M110" si="28">K111</f>
        <v>99.9</v>
      </c>
      <c r="L110" s="25">
        <f t="shared" si="28"/>
        <v>99.9</v>
      </c>
      <c r="M110" s="25">
        <f t="shared" si="28"/>
        <v>99.9</v>
      </c>
      <c r="N110" s="36">
        <f t="shared" si="1"/>
        <v>100</v>
      </c>
    </row>
    <row r="111" spans="1:14" s="69" customFormat="1" ht="30.75" customHeight="1">
      <c r="A111" s="10" t="s">
        <v>64</v>
      </c>
      <c r="B111" s="29" t="s">
        <v>79</v>
      </c>
      <c r="C111" s="31" t="s">
        <v>55</v>
      </c>
      <c r="D111" s="31" t="s">
        <v>23</v>
      </c>
      <c r="E111" s="31" t="s">
        <v>123</v>
      </c>
      <c r="F111" s="31" t="s">
        <v>1</v>
      </c>
      <c r="G111" s="33" t="s">
        <v>0</v>
      </c>
      <c r="H111" s="31" t="s">
        <v>133</v>
      </c>
      <c r="I111" s="31" t="s">
        <v>1</v>
      </c>
      <c r="J111" s="31" t="s">
        <v>62</v>
      </c>
      <c r="K111" s="25">
        <v>99.9</v>
      </c>
      <c r="L111" s="38">
        <v>99.9</v>
      </c>
      <c r="M111" s="25">
        <v>99.9</v>
      </c>
      <c r="N111" s="36">
        <f t="shared" si="1"/>
        <v>100</v>
      </c>
    </row>
    <row r="112" spans="1:14" ht="33" customHeight="1">
      <c r="A112" s="5" t="s">
        <v>63</v>
      </c>
      <c r="B112" s="29" t="s">
        <v>79</v>
      </c>
      <c r="C112" s="31" t="s">
        <v>55</v>
      </c>
      <c r="D112" s="31" t="s">
        <v>23</v>
      </c>
      <c r="E112" s="31" t="s">
        <v>56</v>
      </c>
      <c r="F112" s="31" t="s">
        <v>1</v>
      </c>
      <c r="G112" s="33" t="s">
        <v>0</v>
      </c>
      <c r="H112" s="31" t="s">
        <v>2</v>
      </c>
      <c r="I112" s="31" t="s">
        <v>1</v>
      </c>
      <c r="J112" s="31" t="s">
        <v>12</v>
      </c>
      <c r="K112" s="25">
        <f>K113</f>
        <v>789.7</v>
      </c>
      <c r="L112" s="25">
        <f t="shared" ref="L112:M112" si="29">L113</f>
        <v>789.15</v>
      </c>
      <c r="M112" s="25">
        <f t="shared" si="29"/>
        <v>386.29489999999998</v>
      </c>
      <c r="N112" s="36">
        <f t="shared" si="1"/>
        <v>48.950757143762274</v>
      </c>
    </row>
    <row r="113" spans="1:14" ht="18.75" customHeight="1">
      <c r="A113" s="64" t="s">
        <v>113</v>
      </c>
      <c r="B113" s="29" t="s">
        <v>79</v>
      </c>
      <c r="C113" s="31" t="s">
        <v>55</v>
      </c>
      <c r="D113" s="31" t="s">
        <v>23</v>
      </c>
      <c r="E113" s="31" t="s">
        <v>56</v>
      </c>
      <c r="F113" s="31" t="s">
        <v>1</v>
      </c>
      <c r="G113" s="33" t="s">
        <v>0</v>
      </c>
      <c r="H113" s="31" t="s">
        <v>58</v>
      </c>
      <c r="I113" s="31" t="s">
        <v>1</v>
      </c>
      <c r="J113" s="31" t="s">
        <v>12</v>
      </c>
      <c r="K113" s="25">
        <f>K114</f>
        <v>789.7</v>
      </c>
      <c r="L113" s="25">
        <f t="shared" ref="L113:M113" si="30">L114</f>
        <v>789.15</v>
      </c>
      <c r="M113" s="25">
        <f t="shared" si="30"/>
        <v>386.29489999999998</v>
      </c>
      <c r="N113" s="36">
        <f t="shared" si="1"/>
        <v>48.950757143762274</v>
      </c>
    </row>
    <row r="114" spans="1:14" ht="33" customHeight="1">
      <c r="A114" s="10" t="s">
        <v>26</v>
      </c>
      <c r="B114" s="29" t="s">
        <v>79</v>
      </c>
      <c r="C114" s="31" t="s">
        <v>55</v>
      </c>
      <c r="D114" s="31" t="s">
        <v>23</v>
      </c>
      <c r="E114" s="31" t="s">
        <v>56</v>
      </c>
      <c r="F114" s="31" t="s">
        <v>1</v>
      </c>
      <c r="G114" s="31" t="s">
        <v>0</v>
      </c>
      <c r="H114" s="31" t="s">
        <v>58</v>
      </c>
      <c r="I114" s="31" t="s">
        <v>1</v>
      </c>
      <c r="J114" s="31" t="s">
        <v>27</v>
      </c>
      <c r="K114" s="25">
        <f t="shared" ref="K114:M114" si="31">K115</f>
        <v>789.7</v>
      </c>
      <c r="L114" s="25">
        <f t="shared" si="31"/>
        <v>789.15</v>
      </c>
      <c r="M114" s="25">
        <f t="shared" si="31"/>
        <v>386.29489999999998</v>
      </c>
      <c r="N114" s="36">
        <f t="shared" si="1"/>
        <v>48.950757143762274</v>
      </c>
    </row>
    <row r="115" spans="1:14" ht="30.75" customHeight="1">
      <c r="A115" s="10" t="s">
        <v>64</v>
      </c>
      <c r="B115" s="29" t="s">
        <v>79</v>
      </c>
      <c r="C115" s="31" t="s">
        <v>55</v>
      </c>
      <c r="D115" s="31" t="s">
        <v>23</v>
      </c>
      <c r="E115" s="31" t="s">
        <v>56</v>
      </c>
      <c r="F115" s="31" t="s">
        <v>1</v>
      </c>
      <c r="G115" s="31" t="s">
        <v>0</v>
      </c>
      <c r="H115" s="31" t="s">
        <v>58</v>
      </c>
      <c r="I115" s="31" t="s">
        <v>1</v>
      </c>
      <c r="J115" s="31" t="s">
        <v>62</v>
      </c>
      <c r="K115" s="25">
        <v>789.7</v>
      </c>
      <c r="L115" s="38">
        <v>789.15</v>
      </c>
      <c r="M115" s="38">
        <v>386.29489999999998</v>
      </c>
      <c r="N115" s="36">
        <f t="shared" si="1"/>
        <v>48.950757143762274</v>
      </c>
    </row>
    <row r="116" spans="1:14" s="40" customFormat="1" ht="20.25" customHeight="1">
      <c r="A116" s="41" t="s">
        <v>128</v>
      </c>
      <c r="B116" s="29" t="s">
        <v>79</v>
      </c>
      <c r="C116" s="44" t="s">
        <v>92</v>
      </c>
      <c r="D116" s="30" t="s">
        <v>11</v>
      </c>
      <c r="E116" s="30"/>
      <c r="F116" s="30"/>
      <c r="G116" s="30"/>
      <c r="H116" s="30"/>
      <c r="I116" s="43"/>
      <c r="J116" s="43"/>
      <c r="K116" s="23">
        <f t="shared" ref="K116:M125" si="32">K117</f>
        <v>305</v>
      </c>
      <c r="L116" s="23">
        <f t="shared" si="32"/>
        <v>305</v>
      </c>
      <c r="M116" s="23">
        <f t="shared" si="32"/>
        <v>61.226469999999999</v>
      </c>
      <c r="N116" s="37">
        <f t="shared" si="1"/>
        <v>20.074252459016392</v>
      </c>
    </row>
    <row r="117" spans="1:14" s="40" customFormat="1" ht="19.5" customHeight="1">
      <c r="A117" s="41" t="s">
        <v>128</v>
      </c>
      <c r="B117" s="29" t="s">
        <v>79</v>
      </c>
      <c r="C117" s="44" t="s">
        <v>92</v>
      </c>
      <c r="D117" s="30" t="s">
        <v>11</v>
      </c>
      <c r="E117" s="30"/>
      <c r="F117" s="30"/>
      <c r="G117" s="30"/>
      <c r="H117" s="30"/>
      <c r="I117" s="30"/>
      <c r="J117" s="43"/>
      <c r="K117" s="23">
        <f>K123+K118</f>
        <v>305</v>
      </c>
      <c r="L117" s="23">
        <f t="shared" ref="L117:M117" si="33">L123+L118</f>
        <v>305</v>
      </c>
      <c r="M117" s="23">
        <f t="shared" si="33"/>
        <v>61.226469999999999</v>
      </c>
      <c r="N117" s="37">
        <f t="shared" ref="N117:N133" si="34">M117/L117*100</f>
        <v>20.074252459016392</v>
      </c>
    </row>
    <row r="118" spans="1:14" ht="56.25" customHeight="1">
      <c r="A118" s="42" t="s">
        <v>159</v>
      </c>
      <c r="B118" s="29" t="s">
        <v>79</v>
      </c>
      <c r="C118" s="31" t="s">
        <v>92</v>
      </c>
      <c r="D118" s="31" t="s">
        <v>11</v>
      </c>
      <c r="E118" s="31" t="s">
        <v>92</v>
      </c>
      <c r="F118" s="31" t="s">
        <v>1</v>
      </c>
      <c r="G118" s="31" t="s">
        <v>0</v>
      </c>
      <c r="H118" s="31" t="s">
        <v>2</v>
      </c>
      <c r="I118" s="31" t="s">
        <v>1</v>
      </c>
      <c r="J118" s="31" t="s">
        <v>12</v>
      </c>
      <c r="K118" s="28">
        <f t="shared" ref="K118:M119" si="35">K119</f>
        <v>300</v>
      </c>
      <c r="L118" s="28">
        <f t="shared" si="35"/>
        <v>300</v>
      </c>
      <c r="M118" s="28">
        <f t="shared" si="35"/>
        <v>57.42</v>
      </c>
      <c r="N118" s="36">
        <f t="shared" si="34"/>
        <v>19.14</v>
      </c>
    </row>
    <row r="119" spans="1:14" ht="35.25" customHeight="1">
      <c r="A119" s="8" t="s">
        <v>106</v>
      </c>
      <c r="B119" s="29" t="s">
        <v>79</v>
      </c>
      <c r="C119" s="31" t="s">
        <v>92</v>
      </c>
      <c r="D119" s="31" t="s">
        <v>11</v>
      </c>
      <c r="E119" s="31" t="s">
        <v>92</v>
      </c>
      <c r="F119" s="31" t="s">
        <v>1</v>
      </c>
      <c r="G119" s="31" t="s">
        <v>11</v>
      </c>
      <c r="H119" s="31" t="s">
        <v>2</v>
      </c>
      <c r="I119" s="31" t="s">
        <v>1</v>
      </c>
      <c r="J119" s="31" t="s">
        <v>12</v>
      </c>
      <c r="K119" s="28">
        <f>K120</f>
        <v>300</v>
      </c>
      <c r="L119" s="28">
        <f t="shared" si="35"/>
        <v>300</v>
      </c>
      <c r="M119" s="28">
        <f t="shared" si="35"/>
        <v>57.42</v>
      </c>
      <c r="N119" s="36">
        <f t="shared" si="34"/>
        <v>19.14</v>
      </c>
    </row>
    <row r="120" spans="1:14" ht="31.5">
      <c r="A120" s="8" t="s">
        <v>107</v>
      </c>
      <c r="B120" s="29" t="s">
        <v>79</v>
      </c>
      <c r="C120" s="31" t="s">
        <v>92</v>
      </c>
      <c r="D120" s="31" t="s">
        <v>11</v>
      </c>
      <c r="E120" s="31" t="s">
        <v>92</v>
      </c>
      <c r="F120" s="31" t="s">
        <v>1</v>
      </c>
      <c r="G120" s="31" t="s">
        <v>11</v>
      </c>
      <c r="H120" s="31" t="s">
        <v>108</v>
      </c>
      <c r="I120" s="31" t="s">
        <v>1</v>
      </c>
      <c r="J120" s="31" t="s">
        <v>12</v>
      </c>
      <c r="K120" s="28">
        <f t="shared" ref="K120:M121" si="36">K121</f>
        <v>300</v>
      </c>
      <c r="L120" s="28">
        <f t="shared" si="36"/>
        <v>300</v>
      </c>
      <c r="M120" s="28">
        <f t="shared" si="36"/>
        <v>57.42</v>
      </c>
      <c r="N120" s="36">
        <f t="shared" si="34"/>
        <v>19.14</v>
      </c>
    </row>
    <row r="121" spans="1:14" ht="32.25" customHeight="1">
      <c r="A121" s="10" t="s">
        <v>26</v>
      </c>
      <c r="B121" s="29" t="s">
        <v>79</v>
      </c>
      <c r="C121" s="31" t="s">
        <v>92</v>
      </c>
      <c r="D121" s="31" t="s">
        <v>11</v>
      </c>
      <c r="E121" s="31" t="s">
        <v>92</v>
      </c>
      <c r="F121" s="31" t="s">
        <v>1</v>
      </c>
      <c r="G121" s="31" t="s">
        <v>11</v>
      </c>
      <c r="H121" s="31" t="s">
        <v>108</v>
      </c>
      <c r="I121" s="31" t="s">
        <v>1</v>
      </c>
      <c r="J121" s="31" t="s">
        <v>27</v>
      </c>
      <c r="K121" s="28">
        <f t="shared" si="36"/>
        <v>300</v>
      </c>
      <c r="L121" s="28">
        <f t="shared" si="36"/>
        <v>300</v>
      </c>
      <c r="M121" s="28">
        <f t="shared" si="36"/>
        <v>57.42</v>
      </c>
      <c r="N121" s="36">
        <f t="shared" si="34"/>
        <v>19.14</v>
      </c>
    </row>
    <row r="122" spans="1:14" ht="33.75" customHeight="1">
      <c r="A122" s="10" t="s">
        <v>64</v>
      </c>
      <c r="B122" s="29" t="s">
        <v>79</v>
      </c>
      <c r="C122" s="31" t="s">
        <v>92</v>
      </c>
      <c r="D122" s="31" t="s">
        <v>11</v>
      </c>
      <c r="E122" s="31" t="s">
        <v>92</v>
      </c>
      <c r="F122" s="31" t="s">
        <v>1</v>
      </c>
      <c r="G122" s="31" t="s">
        <v>11</v>
      </c>
      <c r="H122" s="31" t="s">
        <v>108</v>
      </c>
      <c r="I122" s="31" t="s">
        <v>1</v>
      </c>
      <c r="J122" s="31" t="s">
        <v>62</v>
      </c>
      <c r="K122" s="25">
        <v>300</v>
      </c>
      <c r="L122" s="28">
        <v>300</v>
      </c>
      <c r="M122" s="25">
        <v>57.42</v>
      </c>
      <c r="N122" s="36">
        <f t="shared" si="34"/>
        <v>19.14</v>
      </c>
    </row>
    <row r="123" spans="1:14" s="50" customFormat="1" ht="15.75">
      <c r="A123" s="6" t="s">
        <v>95</v>
      </c>
      <c r="B123" s="29" t="s">
        <v>79</v>
      </c>
      <c r="C123" s="31" t="s">
        <v>92</v>
      </c>
      <c r="D123" s="31" t="s">
        <v>11</v>
      </c>
      <c r="E123" s="31" t="s">
        <v>94</v>
      </c>
      <c r="F123" s="31" t="s">
        <v>1</v>
      </c>
      <c r="G123" s="31" t="s">
        <v>0</v>
      </c>
      <c r="H123" s="31" t="s">
        <v>2</v>
      </c>
      <c r="I123" s="31" t="s">
        <v>1</v>
      </c>
      <c r="J123" s="51" t="s">
        <v>12</v>
      </c>
      <c r="K123" s="25">
        <f t="shared" si="32"/>
        <v>5</v>
      </c>
      <c r="L123" s="25">
        <f t="shared" si="32"/>
        <v>5</v>
      </c>
      <c r="M123" s="25">
        <f t="shared" si="32"/>
        <v>3.80647</v>
      </c>
      <c r="N123" s="36">
        <f t="shared" si="34"/>
        <v>76.129400000000004</v>
      </c>
    </row>
    <row r="124" spans="1:14" s="50" customFormat="1" ht="15.75">
      <c r="A124" s="49" t="s">
        <v>96</v>
      </c>
      <c r="B124" s="29" t="s">
        <v>79</v>
      </c>
      <c r="C124" s="31" t="s">
        <v>92</v>
      </c>
      <c r="D124" s="31" t="s">
        <v>11</v>
      </c>
      <c r="E124" s="31" t="s">
        <v>94</v>
      </c>
      <c r="F124" s="31" t="s">
        <v>1</v>
      </c>
      <c r="G124" s="31" t="s">
        <v>0</v>
      </c>
      <c r="H124" s="31" t="s">
        <v>97</v>
      </c>
      <c r="I124" s="31" t="s">
        <v>1</v>
      </c>
      <c r="J124" s="51" t="s">
        <v>12</v>
      </c>
      <c r="K124" s="25">
        <f t="shared" si="32"/>
        <v>5</v>
      </c>
      <c r="L124" s="25">
        <f t="shared" si="32"/>
        <v>5</v>
      </c>
      <c r="M124" s="25">
        <f t="shared" si="32"/>
        <v>3.80647</v>
      </c>
      <c r="N124" s="36">
        <f t="shared" si="34"/>
        <v>76.129400000000004</v>
      </c>
    </row>
    <row r="125" spans="1:14" ht="30.75" customHeight="1">
      <c r="A125" s="20" t="s">
        <v>26</v>
      </c>
      <c r="B125" s="29" t="s">
        <v>79</v>
      </c>
      <c r="C125" s="31" t="s">
        <v>92</v>
      </c>
      <c r="D125" s="31" t="s">
        <v>11</v>
      </c>
      <c r="E125" s="31" t="s">
        <v>94</v>
      </c>
      <c r="F125" s="31" t="s">
        <v>1</v>
      </c>
      <c r="G125" s="31" t="s">
        <v>0</v>
      </c>
      <c r="H125" s="31" t="s">
        <v>97</v>
      </c>
      <c r="I125" s="31" t="s">
        <v>1</v>
      </c>
      <c r="J125" s="51" t="s">
        <v>27</v>
      </c>
      <c r="K125" s="25">
        <f t="shared" si="32"/>
        <v>5</v>
      </c>
      <c r="L125" s="25">
        <f t="shared" si="32"/>
        <v>5</v>
      </c>
      <c r="M125" s="25">
        <f t="shared" si="32"/>
        <v>3.80647</v>
      </c>
      <c r="N125" s="36">
        <f t="shared" si="34"/>
        <v>76.129400000000004</v>
      </c>
    </row>
    <row r="126" spans="1:14" ht="33.75" customHeight="1">
      <c r="A126" s="8" t="s">
        <v>64</v>
      </c>
      <c r="B126" s="29" t="s">
        <v>79</v>
      </c>
      <c r="C126" s="31" t="s">
        <v>92</v>
      </c>
      <c r="D126" s="31" t="s">
        <v>11</v>
      </c>
      <c r="E126" s="31" t="s">
        <v>94</v>
      </c>
      <c r="F126" s="31" t="s">
        <v>1</v>
      </c>
      <c r="G126" s="31" t="s">
        <v>0</v>
      </c>
      <c r="H126" s="31" t="s">
        <v>97</v>
      </c>
      <c r="I126" s="31" t="s">
        <v>1</v>
      </c>
      <c r="J126" s="51" t="s">
        <v>62</v>
      </c>
      <c r="K126" s="38">
        <v>5</v>
      </c>
      <c r="L126" s="38">
        <v>5</v>
      </c>
      <c r="M126" s="25">
        <v>3.80647</v>
      </c>
      <c r="N126" s="36">
        <f t="shared" si="34"/>
        <v>76.129400000000004</v>
      </c>
    </row>
    <row r="127" spans="1:14" ht="24" customHeight="1">
      <c r="A127" s="4" t="s">
        <v>114</v>
      </c>
      <c r="B127" s="29" t="s">
        <v>79</v>
      </c>
      <c r="C127" s="65" t="s">
        <v>115</v>
      </c>
      <c r="D127" s="65" t="s">
        <v>0</v>
      </c>
      <c r="E127" s="65"/>
      <c r="F127" s="65"/>
      <c r="G127" s="65"/>
      <c r="H127" s="65"/>
      <c r="I127" s="65"/>
      <c r="J127" s="65"/>
      <c r="K127" s="27">
        <f>K128</f>
        <v>5</v>
      </c>
      <c r="L127" s="27">
        <f t="shared" ref="L127:M128" si="37">L128</f>
        <v>5</v>
      </c>
      <c r="M127" s="27">
        <f t="shared" si="37"/>
        <v>2.1720000000000002</v>
      </c>
      <c r="N127" s="48">
        <f t="shared" si="34"/>
        <v>43.44</v>
      </c>
    </row>
    <row r="128" spans="1:14" ht="21.75" customHeight="1">
      <c r="A128" s="4" t="s">
        <v>116</v>
      </c>
      <c r="B128" s="29" t="s">
        <v>79</v>
      </c>
      <c r="C128" s="65" t="s">
        <v>115</v>
      </c>
      <c r="D128" s="65" t="s">
        <v>11</v>
      </c>
      <c r="E128" s="65"/>
      <c r="F128" s="65"/>
      <c r="G128" s="65"/>
      <c r="H128" s="65"/>
      <c r="I128" s="65"/>
      <c r="J128" s="65"/>
      <c r="K128" s="27">
        <f>K129</f>
        <v>5</v>
      </c>
      <c r="L128" s="27">
        <f t="shared" si="37"/>
        <v>5</v>
      </c>
      <c r="M128" s="27">
        <f t="shared" si="37"/>
        <v>2.1720000000000002</v>
      </c>
      <c r="N128" s="48">
        <f t="shared" si="34"/>
        <v>43.44</v>
      </c>
    </row>
    <row r="129" spans="1:17" ht="21.75" customHeight="1">
      <c r="A129" s="6" t="s">
        <v>118</v>
      </c>
      <c r="B129" s="29" t="s">
        <v>79</v>
      </c>
      <c r="C129" s="66" t="s">
        <v>115</v>
      </c>
      <c r="D129" s="66" t="s">
        <v>11</v>
      </c>
      <c r="E129" s="66" t="s">
        <v>94</v>
      </c>
      <c r="F129" s="66" t="s">
        <v>1</v>
      </c>
      <c r="G129" s="66" t="s">
        <v>0</v>
      </c>
      <c r="H129" s="66" t="s">
        <v>2</v>
      </c>
      <c r="I129" s="66" t="s">
        <v>1</v>
      </c>
      <c r="J129" s="66" t="s">
        <v>12</v>
      </c>
      <c r="K129" s="28">
        <f>K130</f>
        <v>5</v>
      </c>
      <c r="L129" s="28">
        <f>L130</f>
        <v>5</v>
      </c>
      <c r="M129" s="28">
        <f>M130</f>
        <v>2.1720000000000002</v>
      </c>
      <c r="N129" s="46">
        <f t="shared" si="34"/>
        <v>43.44</v>
      </c>
    </row>
    <row r="130" spans="1:17" ht="22.5" customHeight="1">
      <c r="A130" s="49" t="s">
        <v>117</v>
      </c>
      <c r="B130" s="29" t="s">
        <v>79</v>
      </c>
      <c r="C130" s="66" t="s">
        <v>115</v>
      </c>
      <c r="D130" s="66" t="s">
        <v>11</v>
      </c>
      <c r="E130" s="66" t="s">
        <v>94</v>
      </c>
      <c r="F130" s="66" t="s">
        <v>1</v>
      </c>
      <c r="G130" s="66" t="s">
        <v>0</v>
      </c>
      <c r="H130" s="66" t="s">
        <v>58</v>
      </c>
      <c r="I130" s="66" t="s">
        <v>1</v>
      </c>
      <c r="J130" s="66" t="s">
        <v>12</v>
      </c>
      <c r="K130" s="28">
        <f>K132</f>
        <v>5</v>
      </c>
      <c r="L130" s="28">
        <f>L131</f>
        <v>5</v>
      </c>
      <c r="M130" s="28">
        <f>M131</f>
        <v>2.1720000000000002</v>
      </c>
      <c r="N130" s="46">
        <f>M130/L130*100</f>
        <v>43.44</v>
      </c>
    </row>
    <row r="131" spans="1:17" ht="33.75" customHeight="1">
      <c r="A131" s="49" t="s">
        <v>26</v>
      </c>
      <c r="B131" s="29" t="s">
        <v>79</v>
      </c>
      <c r="C131" s="66" t="s">
        <v>115</v>
      </c>
      <c r="D131" s="66" t="s">
        <v>11</v>
      </c>
      <c r="E131" s="66" t="s">
        <v>94</v>
      </c>
      <c r="F131" s="66" t="s">
        <v>1</v>
      </c>
      <c r="G131" s="66" t="s">
        <v>0</v>
      </c>
      <c r="H131" s="66" t="s">
        <v>58</v>
      </c>
      <c r="I131" s="66" t="s">
        <v>1</v>
      </c>
      <c r="J131" s="66" t="s">
        <v>27</v>
      </c>
      <c r="K131" s="28">
        <f>K132</f>
        <v>5</v>
      </c>
      <c r="L131" s="28">
        <f t="shared" ref="L131:M131" si="38">L132</f>
        <v>5</v>
      </c>
      <c r="M131" s="28">
        <f t="shared" si="38"/>
        <v>2.1720000000000002</v>
      </c>
      <c r="N131" s="46">
        <f t="shared" si="34"/>
        <v>43.44</v>
      </c>
      <c r="O131" s="52"/>
      <c r="P131" s="52"/>
      <c r="Q131" s="52"/>
    </row>
    <row r="132" spans="1:17" ht="32.25" customHeight="1">
      <c r="A132" s="67" t="s">
        <v>64</v>
      </c>
      <c r="B132" s="29" t="s">
        <v>79</v>
      </c>
      <c r="C132" s="66" t="s">
        <v>115</v>
      </c>
      <c r="D132" s="66" t="s">
        <v>11</v>
      </c>
      <c r="E132" s="66" t="s">
        <v>94</v>
      </c>
      <c r="F132" s="66" t="s">
        <v>1</v>
      </c>
      <c r="G132" s="66" t="s">
        <v>0</v>
      </c>
      <c r="H132" s="66" t="s">
        <v>58</v>
      </c>
      <c r="I132" s="66" t="s">
        <v>1</v>
      </c>
      <c r="J132" s="66" t="s">
        <v>62</v>
      </c>
      <c r="K132" s="28">
        <v>5</v>
      </c>
      <c r="L132" s="25">
        <v>5</v>
      </c>
      <c r="M132" s="25">
        <v>2.1720000000000002</v>
      </c>
      <c r="N132" s="46">
        <f t="shared" si="34"/>
        <v>43.44</v>
      </c>
      <c r="O132" s="52"/>
      <c r="P132" s="52"/>
      <c r="Q132" s="52"/>
    </row>
    <row r="133" spans="1:17" ht="25.5" customHeight="1">
      <c r="A133" s="13" t="s">
        <v>59</v>
      </c>
      <c r="B133" s="34"/>
      <c r="C133" s="35"/>
      <c r="D133" s="35"/>
      <c r="E133" s="35"/>
      <c r="F133" s="35"/>
      <c r="G133" s="35"/>
      <c r="H133" s="35"/>
      <c r="I133" s="35"/>
      <c r="J133" s="35"/>
      <c r="K133" s="23">
        <f>K12+K55+K81+K97+K64+K116+K127</f>
        <v>7516.2529999999988</v>
      </c>
      <c r="L133" s="23">
        <f t="shared" ref="L133:M133" si="39">L12+L55+L81+L97+L64+L116+L127</f>
        <v>7559.3529999999992</v>
      </c>
      <c r="M133" s="23">
        <f t="shared" si="39"/>
        <v>3042.2249300000003</v>
      </c>
      <c r="N133" s="37">
        <f t="shared" si="34"/>
        <v>40.244514709129213</v>
      </c>
    </row>
    <row r="134" spans="1:17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/>
    </row>
    <row r="135" spans="1:17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/>
    </row>
    <row r="136" spans="1:17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/>
    </row>
    <row r="137" spans="1:17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/>
    </row>
    <row r="138" spans="1:17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/>
    </row>
    <row r="139" spans="1:17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/>
    </row>
    <row r="140" spans="1:17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/>
    </row>
    <row r="141" spans="1:17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/>
    </row>
    <row r="142" spans="1:17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/>
    </row>
    <row r="143" spans="1:17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/>
    </row>
    <row r="144" spans="1:17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/>
    </row>
    <row r="145" spans="1:11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/>
    </row>
    <row r="146" spans="1:11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/>
    </row>
    <row r="147" spans="1:11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/>
    </row>
    <row r="148" spans="1:11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/>
    </row>
    <row r="149" spans="1:11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/>
    </row>
    <row r="150" spans="1:11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/>
    </row>
    <row r="151" spans="1:11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/>
    </row>
    <row r="152" spans="1:11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/>
    </row>
    <row r="153" spans="1:11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/>
    </row>
    <row r="154" spans="1:11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/>
    </row>
    <row r="155" spans="1:11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/>
    </row>
    <row r="156" spans="1:11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/>
    </row>
    <row r="157" spans="1:11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/>
    </row>
    <row r="158" spans="1:11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/>
    </row>
    <row r="159" spans="1:11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/>
    </row>
    <row r="160" spans="1:11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/>
    </row>
    <row r="161" spans="1:11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/>
    </row>
    <row r="162" spans="1:11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/>
    </row>
    <row r="163" spans="1:11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/>
    </row>
    <row r="164" spans="1:11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/>
    </row>
    <row r="165" spans="1:11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/>
    </row>
    <row r="166" spans="1:11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/>
    </row>
    <row r="167" spans="1:11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/>
    </row>
    <row r="168" spans="1:11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/>
    </row>
    <row r="169" spans="1:11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/>
    </row>
    <row r="170" spans="1:11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/>
    </row>
    <row r="171" spans="1:11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/>
    </row>
    <row r="172" spans="1:11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/>
    </row>
    <row r="173" spans="1:11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/>
    </row>
    <row r="174" spans="1:11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/>
    </row>
    <row r="175" spans="1:11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/>
    </row>
    <row r="176" spans="1:11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/>
    </row>
    <row r="177" spans="1:11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/>
    </row>
    <row r="178" spans="1:11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/>
    </row>
    <row r="179" spans="1:11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/>
    </row>
    <row r="180" spans="1:11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/>
    </row>
    <row r="181" spans="1:11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/>
    </row>
    <row r="182" spans="1:11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/>
    </row>
    <row r="183" spans="1:11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/>
    </row>
    <row r="184" spans="1:11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/>
    </row>
    <row r="185" spans="1:11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/>
    </row>
    <row r="186" spans="1:11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/>
    </row>
    <row r="187" spans="1:11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/>
    </row>
    <row r="188" spans="1:11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/>
    </row>
    <row r="189" spans="1:11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/>
    </row>
    <row r="190" spans="1:11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/>
    </row>
    <row r="191" spans="1:1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/>
    </row>
    <row r="192" spans="1:11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/>
    </row>
    <row r="193" spans="1:11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/>
    </row>
    <row r="194" spans="1:11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/>
    </row>
    <row r="195" spans="1:11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/>
    </row>
    <row r="196" spans="1:11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/>
    </row>
    <row r="197" spans="1:11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/>
    </row>
    <row r="198" spans="1:11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/>
    </row>
    <row r="199" spans="1:11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/>
    </row>
    <row r="200" spans="1:11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/>
    </row>
    <row r="201" spans="1:11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/>
    </row>
    <row r="202" spans="1:11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/>
    </row>
    <row r="203" spans="1:11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/>
    </row>
    <row r="204" spans="1:11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/>
    </row>
    <row r="205" spans="1:11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/>
    </row>
    <row r="206" spans="1:11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/>
    </row>
    <row r="207" spans="1:11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/>
    </row>
    <row r="208" spans="1:11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/>
    </row>
    <row r="209" spans="1:11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/>
    </row>
    <row r="210" spans="1:11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/>
    </row>
    <row r="211" spans="1:11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/>
    </row>
    <row r="212" spans="1:11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/>
    </row>
    <row r="213" spans="1:11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/>
    </row>
    <row r="214" spans="1:11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/>
    </row>
    <row r="215" spans="1:11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/>
    </row>
    <row r="216" spans="1:11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/>
    </row>
    <row r="217" spans="1:11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/>
    </row>
    <row r="218" spans="1:11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/>
    </row>
    <row r="219" spans="1:11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/>
    </row>
    <row r="220" spans="1:11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/>
    </row>
    <row r="221" spans="1:11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/>
    </row>
    <row r="222" spans="1:11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/>
    </row>
    <row r="223" spans="1:11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/>
    </row>
    <row r="224" spans="1:11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/>
    </row>
    <row r="225" spans="1:11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/>
    </row>
    <row r="226" spans="1:11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/>
    </row>
    <row r="227" spans="1:11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/>
    </row>
    <row r="228" spans="1:11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/>
    </row>
    <row r="229" spans="1:11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/>
    </row>
    <row r="230" spans="1:11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/>
    </row>
    <row r="231" spans="1:11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/>
    </row>
    <row r="232" spans="1:11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/>
    </row>
    <row r="233" spans="1:11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/>
    </row>
    <row r="234" spans="1:11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/>
    </row>
    <row r="235" spans="1:11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/>
    </row>
    <row r="236" spans="1:11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/>
    </row>
    <row r="237" spans="1:11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/>
    </row>
    <row r="238" spans="1:11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/>
    </row>
    <row r="239" spans="1:11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/>
    </row>
    <row r="240" spans="1:11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/>
    </row>
    <row r="241" spans="1:11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/>
    </row>
    <row r="242" spans="1:11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/>
    </row>
    <row r="243" spans="1:11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/>
    </row>
    <row r="244" spans="1:11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/>
    </row>
    <row r="245" spans="1:11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/>
    </row>
    <row r="246" spans="1:11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/>
    </row>
    <row r="247" spans="1:11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/>
    </row>
    <row r="248" spans="1:11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/>
    </row>
    <row r="249" spans="1:11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/>
    </row>
    <row r="250" spans="1:11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/>
    </row>
    <row r="251" spans="1:11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/>
    </row>
    <row r="252" spans="1:11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/>
    </row>
    <row r="253" spans="1:11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/>
    </row>
    <row r="254" spans="1:11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/>
    </row>
    <row r="255" spans="1:11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/>
    </row>
    <row r="256" spans="1:11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/>
    </row>
    <row r="257" spans="1:11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/>
    </row>
    <row r="258" spans="1:11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/>
    </row>
    <row r="259" spans="1:11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/>
    </row>
    <row r="260" spans="1:11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/>
    </row>
    <row r="261" spans="1:11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/>
    </row>
    <row r="262" spans="1:11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/>
    </row>
    <row r="263" spans="1:11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/>
    </row>
    <row r="264" spans="1:11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/>
    </row>
    <row r="265" spans="1:11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/>
    </row>
    <row r="266" spans="1:11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/>
    </row>
    <row r="267" spans="1:11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/>
    </row>
    <row r="268" spans="1:11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/>
    </row>
    <row r="269" spans="1:11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/>
    </row>
    <row r="270" spans="1:11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/>
    </row>
    <row r="271" spans="1:11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/>
    </row>
    <row r="272" spans="1:11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/>
    </row>
    <row r="273" spans="1:11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/>
    </row>
    <row r="274" spans="1:11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/>
    </row>
    <row r="275" spans="1:11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/>
    </row>
    <row r="276" spans="1:11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/>
    </row>
    <row r="277" spans="1:11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/>
    </row>
    <row r="278" spans="1:11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/>
    </row>
    <row r="279" spans="1:11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/>
    </row>
    <row r="280" spans="1:11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/>
    </row>
    <row r="281" spans="1:11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/>
    </row>
    <row r="282" spans="1:11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/>
    </row>
    <row r="283" spans="1:11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/>
    </row>
    <row r="284" spans="1:11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/>
    </row>
    <row r="285" spans="1:11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/>
    </row>
    <row r="286" spans="1:11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/>
    </row>
    <row r="287" spans="1:11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/>
    </row>
    <row r="288" spans="1:11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/>
    </row>
    <row r="289" spans="1:11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/>
    </row>
    <row r="290" spans="1:11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/>
    </row>
    <row r="291" spans="1:11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/>
    </row>
    <row r="292" spans="1:11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/>
    </row>
    <row r="293" spans="1:11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/>
    </row>
    <row r="294" spans="1:11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/>
    </row>
    <row r="295" spans="1:11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/>
    </row>
  </sheetData>
  <mergeCells count="17">
    <mergeCell ref="N8:N9"/>
    <mergeCell ref="A6:N6"/>
    <mergeCell ref="A5:K5"/>
    <mergeCell ref="K8:K9"/>
    <mergeCell ref="H9:I9"/>
    <mergeCell ref="B8:B9"/>
    <mergeCell ref="L8:L9"/>
    <mergeCell ref="M8:M9"/>
    <mergeCell ref="A1:K1"/>
    <mergeCell ref="A7:K7"/>
    <mergeCell ref="A2:K2"/>
    <mergeCell ref="A3:K3"/>
    <mergeCell ref="J8:J9"/>
    <mergeCell ref="E8:I8"/>
    <mergeCell ref="A8:A9"/>
    <mergeCell ref="C8:C9"/>
    <mergeCell ref="D8:D9"/>
  </mergeCells>
  <phoneticPr fontId="20" type="noConversion"/>
  <pageMargins left="0.23622047244094491" right="0.15748031496062992" top="0.35433070866141736" bottom="0" header="0.31496062992125984" footer="0.19685039370078741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 расх прил 3</vt:lpstr>
      <vt:lpstr>Шаблон поселениям</vt:lpstr>
      <vt:lpstr>'Свод расх прил 3'!Область_печати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Marine</cp:lastModifiedBy>
  <cp:lastPrinted>2016-12-15T06:35:28Z</cp:lastPrinted>
  <dcterms:created xsi:type="dcterms:W3CDTF">2015-11-13T04:44:57Z</dcterms:created>
  <dcterms:modified xsi:type="dcterms:W3CDTF">2020-07-15T13:14:02Z</dcterms:modified>
</cp:coreProperties>
</file>