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7F5FAA1-24A4-4ACE-A865-D7F319E59019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3'!$B$10:$C$38</definedName>
    <definedName name="_xlnm._FilterDatabase" localSheetId="3" hidden="1">'Приложение № 4'!$C$10:$F$187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5'!$10:$11</definedName>
    <definedName name="_xlnm.Print_Area" localSheetId="0">'Приложение № 1'!$A$1:$D$66</definedName>
    <definedName name="_xlnm.Print_Area" localSheetId="2">'Приложение № 3'!$A$1:$E$38</definedName>
    <definedName name="_xlnm.Print_Area" localSheetId="3">'Приложение № 4'!$A$1:$H$187</definedName>
    <definedName name="_xlnm.Print_Area" localSheetId="4">'Приложение № 5'!$A$1:$E$221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6" i="3" l="1"/>
  <c r="D63" i="4" l="1"/>
  <c r="D62" i="4" l="1"/>
  <c r="H99" i="1"/>
  <c r="E161" i="3"/>
  <c r="E160" i="3" s="1"/>
  <c r="E159" i="3" s="1"/>
  <c r="D161" i="3"/>
  <c r="D160" i="3" s="1"/>
  <c r="D159" i="3" s="1"/>
  <c r="E197" i="3"/>
  <c r="D197" i="3"/>
  <c r="E152" i="3"/>
  <c r="D152" i="3"/>
  <c r="E220" i="3"/>
  <c r="D220" i="3"/>
  <c r="E213" i="3"/>
  <c r="D213" i="3"/>
  <c r="E201" i="3"/>
  <c r="D201" i="3"/>
  <c r="E199" i="3"/>
  <c r="D199" i="3"/>
  <c r="E181" i="3"/>
  <c r="D181" i="3"/>
  <c r="E194" i="3"/>
  <c r="D194" i="3"/>
  <c r="E192" i="3"/>
  <c r="D192" i="3"/>
  <c r="E190" i="3"/>
  <c r="D190" i="3"/>
  <c r="E143" i="3"/>
  <c r="D143" i="3"/>
  <c r="E147" i="3"/>
  <c r="D147" i="3"/>
  <c r="H62" i="1" l="1"/>
  <c r="H61" i="1" s="1"/>
  <c r="H60" i="1" s="1"/>
  <c r="G62" i="1"/>
  <c r="G61" i="1" s="1"/>
  <c r="C55" i="4"/>
  <c r="G60" i="1" l="1"/>
  <c r="E151" i="3"/>
  <c r="E150" i="3" s="1"/>
  <c r="E149" i="3" s="1"/>
  <c r="E148" i="3" s="1"/>
  <c r="D151" i="3"/>
  <c r="D150" i="3" s="1"/>
  <c r="D149" i="3" s="1"/>
  <c r="D148" i="3" s="1"/>
  <c r="E146" i="3"/>
  <c r="E145" i="3" s="1"/>
  <c r="E144" i="3" s="1"/>
  <c r="D146" i="3"/>
  <c r="D145" i="3" s="1"/>
  <c r="D144" i="3" s="1"/>
  <c r="E142" i="3"/>
  <c r="E141" i="3" s="1"/>
  <c r="E140" i="3" s="1"/>
  <c r="D142" i="3"/>
  <c r="D141" i="3" s="1"/>
  <c r="D140" i="3" s="1"/>
  <c r="E212" i="3"/>
  <c r="E211" i="3" s="1"/>
  <c r="D212" i="3"/>
  <c r="D211" i="3" s="1"/>
  <c r="E198" i="3"/>
  <c r="D198" i="3"/>
  <c r="E180" i="3"/>
  <c r="E179" i="3" s="1"/>
  <c r="E178" i="3" s="1"/>
  <c r="E177" i="3" s="1"/>
  <c r="D180" i="3"/>
  <c r="D179" i="3" s="1"/>
  <c r="D178" i="3" s="1"/>
  <c r="D177" i="3" s="1"/>
  <c r="H68" i="1"/>
  <c r="G68" i="1"/>
  <c r="H147" i="1"/>
  <c r="H146" i="1" s="1"/>
  <c r="H145" i="1" s="1"/>
  <c r="G147" i="1"/>
  <c r="G146" i="1" s="1"/>
  <c r="G145" i="1" s="1"/>
  <c r="H143" i="1"/>
  <c r="H142" i="1" s="1"/>
  <c r="H141" i="1" s="1"/>
  <c r="G143" i="1"/>
  <c r="G142" i="1" s="1"/>
  <c r="G141" i="1" s="1"/>
  <c r="H169" i="1"/>
  <c r="H168" i="1" s="1"/>
  <c r="H167" i="1" s="1"/>
  <c r="H166" i="1" s="1"/>
  <c r="G169" i="1"/>
  <c r="G168" i="1" s="1"/>
  <c r="G167" i="1" s="1"/>
  <c r="G166" i="1" s="1"/>
  <c r="H85" i="1"/>
  <c r="H84" i="1" s="1"/>
  <c r="G85" i="1"/>
  <c r="G84" i="1" s="1"/>
  <c r="E139" i="3" l="1"/>
  <c r="D139" i="3"/>
  <c r="G140" i="1"/>
  <c r="H140" i="1"/>
  <c r="H52" i="1" l="1"/>
  <c r="H51" i="1" s="1"/>
  <c r="H50" i="1" s="1"/>
  <c r="H49" i="1" s="1"/>
  <c r="H48" i="1" s="1"/>
  <c r="E16" i="2" s="1"/>
  <c r="G52" i="1"/>
  <c r="G51" i="1" s="1"/>
  <c r="G50" i="1" s="1"/>
  <c r="G49" i="1" s="1"/>
  <c r="G48" i="1" s="1"/>
  <c r="D16" i="2" s="1"/>
  <c r="D64" i="4"/>
  <c r="C64" i="4"/>
  <c r="D60" i="4"/>
  <c r="C60" i="4"/>
  <c r="D58" i="4"/>
  <c r="D55" i="4" s="1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20" i="4"/>
  <c r="D19" i="4" s="1"/>
  <c r="C19" i="4"/>
  <c r="D18" i="4"/>
  <c r="D17" i="4" s="1"/>
  <c r="C17" i="4"/>
  <c r="C16" i="4" s="1"/>
  <c r="D15" i="4"/>
  <c r="D14" i="4"/>
  <c r="C14" i="4"/>
  <c r="D13" i="4"/>
  <c r="D12" i="4" s="1"/>
  <c r="C12" i="4"/>
  <c r="C11" i="4" l="1"/>
  <c r="D37" i="4"/>
  <c r="D36" i="4" s="1"/>
  <c r="D16" i="4"/>
  <c r="D11" i="4" s="1"/>
  <c r="C37" i="4"/>
  <c r="C36" i="4" s="1"/>
  <c r="C66" i="4" s="1"/>
  <c r="C20" i="5" s="1"/>
  <c r="C19" i="5" s="1"/>
  <c r="C18" i="5" s="1"/>
  <c r="C17" i="5" s="1"/>
  <c r="D66" i="4" l="1"/>
  <c r="D20" i="5" s="1"/>
  <c r="D19" i="5" s="1"/>
  <c r="D18" i="5" s="1"/>
  <c r="D17" i="5" s="1"/>
  <c r="E219" i="3" l="1"/>
  <c r="E218" i="3" s="1"/>
  <c r="E217" i="3" s="1"/>
  <c r="D219" i="3"/>
  <c r="D218" i="3" s="1"/>
  <c r="D217" i="3" s="1"/>
  <c r="E170" i="3"/>
  <c r="E169" i="3" s="1"/>
  <c r="E168" i="3" s="1"/>
  <c r="D170" i="3"/>
  <c r="D169" i="3" s="1"/>
  <c r="D168" i="3" s="1"/>
  <c r="E215" i="3"/>
  <c r="E214" i="3" s="1"/>
  <c r="D215" i="3"/>
  <c r="D214" i="3" s="1"/>
  <c r="E167" i="3"/>
  <c r="E166" i="3" s="1"/>
  <c r="D166" i="3"/>
  <c r="E165" i="3"/>
  <c r="E164" i="3" s="1"/>
  <c r="D164" i="3"/>
  <c r="E200" i="3"/>
  <c r="D200" i="3"/>
  <c r="E196" i="3"/>
  <c r="D196" i="3"/>
  <c r="E207" i="3"/>
  <c r="E206" i="3" s="1"/>
  <c r="E205" i="3" s="1"/>
  <c r="D207" i="3"/>
  <c r="D206" i="3" s="1"/>
  <c r="D205" i="3" s="1"/>
  <c r="E185" i="3"/>
  <c r="E184" i="3" s="1"/>
  <c r="E183" i="3" s="1"/>
  <c r="E182" i="3" s="1"/>
  <c r="D185" i="3"/>
  <c r="D184" i="3" s="1"/>
  <c r="D183" i="3" s="1"/>
  <c r="D182" i="3" s="1"/>
  <c r="E203" i="3"/>
  <c r="E202" i="3" s="1"/>
  <c r="D203" i="3"/>
  <c r="D202" i="3" s="1"/>
  <c r="E193" i="3"/>
  <c r="D193" i="3"/>
  <c r="E191" i="3"/>
  <c r="D191" i="3"/>
  <c r="E189" i="3"/>
  <c r="D189" i="3"/>
  <c r="E157" i="3"/>
  <c r="E156" i="3" s="1"/>
  <c r="E155" i="3" s="1"/>
  <c r="E154" i="3" s="1"/>
  <c r="D157" i="3"/>
  <c r="D156" i="3" s="1"/>
  <c r="D155" i="3" s="1"/>
  <c r="D154" i="3" s="1"/>
  <c r="E175" i="3"/>
  <c r="E174" i="3" s="1"/>
  <c r="E173" i="3" s="1"/>
  <c r="E172" i="3" s="1"/>
  <c r="D175" i="3"/>
  <c r="D174" i="3" s="1"/>
  <c r="D173" i="3" s="1"/>
  <c r="D172" i="3" s="1"/>
  <c r="E195" i="3" l="1"/>
  <c r="E210" i="3"/>
  <c r="E209" i="3" s="1"/>
  <c r="D210" i="3"/>
  <c r="D209" i="3" s="1"/>
  <c r="D195" i="3"/>
  <c r="E188" i="3"/>
  <c r="E187" i="3" s="1"/>
  <c r="E153" i="3" s="1"/>
  <c r="D163" i="3"/>
  <c r="D162" i="3" s="1"/>
  <c r="D188" i="3"/>
  <c r="D187" i="3" s="1"/>
  <c r="D153" i="3" s="1"/>
  <c r="E163" i="3"/>
  <c r="E162" i="3" s="1"/>
  <c r="H151" i="1" l="1"/>
  <c r="H150" i="1" s="1"/>
  <c r="H149" i="1" s="1"/>
  <c r="G151" i="1"/>
  <c r="G150" i="1" s="1"/>
  <c r="G149" i="1" s="1"/>
  <c r="H98" i="1" l="1"/>
  <c r="H97" i="1" s="1"/>
  <c r="H96" i="1" s="1"/>
  <c r="H95" i="1" s="1"/>
  <c r="H94" i="1" s="1"/>
  <c r="G98" i="1"/>
  <c r="G97" i="1" s="1"/>
  <c r="G96" i="1" s="1"/>
  <c r="G95" i="1" s="1"/>
  <c r="G94" i="1" s="1"/>
  <c r="H93" i="1" l="1"/>
  <c r="H92" i="1" s="1"/>
  <c r="E138" i="3"/>
  <c r="E137" i="3" s="1"/>
  <c r="E136" i="3" s="1"/>
  <c r="E135" i="3" s="1"/>
  <c r="E134" i="3" s="1"/>
  <c r="E133" i="3" s="1"/>
  <c r="E132" i="3" s="1"/>
  <c r="E221" i="3" s="1"/>
  <c r="G93" i="1"/>
  <c r="G92" i="1" s="1"/>
  <c r="D138" i="3"/>
  <c r="D137" i="3" s="1"/>
  <c r="D136" i="3" s="1"/>
  <c r="D135" i="3" s="1"/>
  <c r="D134" i="3" s="1"/>
  <c r="D133" i="3" s="1"/>
  <c r="D132" i="3" s="1"/>
  <c r="D221" i="3" s="1"/>
  <c r="D24" i="2"/>
  <c r="E24" i="2" l="1"/>
  <c r="E23" i="2" s="1"/>
  <c r="E30" i="2"/>
  <c r="D30" i="2"/>
  <c r="D23" i="2"/>
  <c r="H185" i="1" l="1"/>
  <c r="H184" i="1" s="1"/>
  <c r="H183" i="1" s="1"/>
  <c r="H182" i="1" s="1"/>
  <c r="G185" i="1"/>
  <c r="G184" i="1" s="1"/>
  <c r="G183" i="1" s="1"/>
  <c r="G182" i="1" s="1"/>
  <c r="D37" i="2" s="1"/>
  <c r="D36" i="2" s="1"/>
  <c r="H179" i="1"/>
  <c r="H178" i="1" s="1"/>
  <c r="H177" i="1" s="1"/>
  <c r="H176" i="1" s="1"/>
  <c r="G179" i="1"/>
  <c r="G178" i="1" s="1"/>
  <c r="G177" i="1" s="1"/>
  <c r="G176" i="1" s="1"/>
  <c r="H173" i="1"/>
  <c r="H172" i="1" s="1"/>
  <c r="H171" i="1" s="1"/>
  <c r="H165" i="1" s="1"/>
  <c r="G173" i="1"/>
  <c r="G172" i="1" s="1"/>
  <c r="G171" i="1" s="1"/>
  <c r="G165" i="1" s="1"/>
  <c r="H155" i="1"/>
  <c r="H154" i="1" s="1"/>
  <c r="H153" i="1" s="1"/>
  <c r="H135" i="1" s="1"/>
  <c r="G155" i="1"/>
  <c r="G154" i="1" s="1"/>
  <c r="G153" i="1" s="1"/>
  <c r="G135" i="1" s="1"/>
  <c r="H88" i="1"/>
  <c r="H87" i="1" s="1"/>
  <c r="G88" i="1"/>
  <c r="G87" i="1" s="1"/>
  <c r="H83" i="1" l="1"/>
  <c r="H82" i="1" s="1"/>
  <c r="H81" i="1" s="1"/>
  <c r="G83" i="1"/>
  <c r="G82" i="1" s="1"/>
  <c r="G81" i="1" s="1"/>
  <c r="D22" i="2" s="1"/>
  <c r="D21" i="2" s="1"/>
  <c r="E29" i="2"/>
  <c r="E26" i="2" s="1"/>
  <c r="H181" i="1"/>
  <c r="E37" i="2"/>
  <c r="E36" i="2" s="1"/>
  <c r="G181" i="1"/>
  <c r="G164" i="1"/>
  <c r="D33" i="2"/>
  <c r="D32" i="2" s="1"/>
  <c r="H164" i="1"/>
  <c r="E33" i="2"/>
  <c r="E32" i="2" s="1"/>
  <c r="H114" i="1"/>
  <c r="G114" i="1"/>
  <c r="D29" i="2"/>
  <c r="D26" i="2" s="1"/>
  <c r="G175" i="1"/>
  <c r="D35" i="2"/>
  <c r="D34" i="2" s="1"/>
  <c r="H175" i="1"/>
  <c r="E35" i="2"/>
  <c r="E34" i="2" s="1"/>
  <c r="H66" i="1"/>
  <c r="G66" i="1"/>
  <c r="H70" i="1"/>
  <c r="G70" i="1"/>
  <c r="G65" i="1" s="1"/>
  <c r="H57" i="1"/>
  <c r="H56" i="1" s="1"/>
  <c r="H55" i="1" s="1"/>
  <c r="H54" i="1" s="1"/>
  <c r="E17" i="2" s="1"/>
  <c r="G57" i="1"/>
  <c r="G56" i="1" s="1"/>
  <c r="G55" i="1" s="1"/>
  <c r="G54" i="1" s="1"/>
  <c r="D17" i="2" s="1"/>
  <c r="H46" i="1"/>
  <c r="H45" i="1" s="1"/>
  <c r="H44" i="1" s="1"/>
  <c r="H43" i="1" s="1"/>
  <c r="H42" i="1" s="1"/>
  <c r="E15" i="2" s="1"/>
  <c r="G46" i="1"/>
  <c r="G45" i="1" s="1"/>
  <c r="G44" i="1" s="1"/>
  <c r="G43" i="1" s="1"/>
  <c r="G42" i="1" s="1"/>
  <c r="D15" i="2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G17" i="1"/>
  <c r="G16" i="1" s="1"/>
  <c r="G15" i="1" s="1"/>
  <c r="G14" i="1" s="1"/>
  <c r="G13" i="1" s="1"/>
  <c r="H76" i="1"/>
  <c r="G76" i="1"/>
  <c r="H78" i="1"/>
  <c r="G78" i="1"/>
  <c r="G37" i="1"/>
  <c r="H29" i="1"/>
  <c r="H28" i="1" s="1"/>
  <c r="H27" i="1" s="1"/>
  <c r="H26" i="1" s="1"/>
  <c r="G29" i="1"/>
  <c r="G28" i="1" s="1"/>
  <c r="G27" i="1" s="1"/>
  <c r="G26" i="1" s="1"/>
  <c r="H65" i="1" l="1"/>
  <c r="H64" i="1" s="1"/>
  <c r="G80" i="1"/>
  <c r="H80" i="1"/>
  <c r="E22" i="2"/>
  <c r="E21" i="2" s="1"/>
  <c r="D12" i="2"/>
  <c r="E12" i="2"/>
  <c r="G64" i="1"/>
  <c r="G75" i="1"/>
  <c r="G74" i="1" s="1"/>
  <c r="G73" i="1" s="1"/>
  <c r="G32" i="1"/>
  <c r="G31" i="1" s="1"/>
  <c r="G25" i="1" s="1"/>
  <c r="H32" i="1"/>
  <c r="H75" i="1"/>
  <c r="H74" i="1" s="1"/>
  <c r="H73" i="1" s="1"/>
  <c r="G59" i="1" l="1"/>
  <c r="D18" i="2" s="1"/>
  <c r="H59" i="1"/>
  <c r="E18" i="2" s="1"/>
  <c r="D14" i="2"/>
  <c r="H72" i="1"/>
  <c r="E20" i="2"/>
  <c r="E19" i="2" s="1"/>
  <c r="G72" i="1"/>
  <c r="D20" i="2"/>
  <c r="D19" i="2" s="1"/>
  <c r="H31" i="1"/>
  <c r="H25" i="1" s="1"/>
  <c r="G12" i="1" l="1"/>
  <c r="G187" i="1" s="1"/>
  <c r="G11" i="1" s="1"/>
  <c r="D11" i="2"/>
  <c r="D38" i="2" s="1"/>
  <c r="E14" i="2"/>
  <c r="E11" i="2" s="1"/>
  <c r="E38" i="2" s="1"/>
  <c r="H12" i="1"/>
  <c r="H187" i="1" s="1"/>
  <c r="C24" i="5" l="1"/>
  <c r="C23" i="5" s="1"/>
  <c r="C22" i="5" s="1"/>
  <c r="C21" i="5" s="1"/>
  <c r="C16" i="5" s="1"/>
  <c r="C25" i="5" s="1"/>
  <c r="D24" i="5"/>
  <c r="D23" i="5" s="1"/>
  <c r="D22" i="5" s="1"/>
  <c r="D21" i="5" s="1"/>
  <c r="D16" i="5" s="1"/>
  <c r="D25" i="5" s="1"/>
  <c r="H11" i="1"/>
</calcChain>
</file>

<file path=xl/sharedStrings.xml><?xml version="1.0" encoding="utf-8"?>
<sst xmlns="http://schemas.openxmlformats.org/spreadsheetml/2006/main" count="1332" uniqueCount="405">
  <si>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</si>
  <si>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</si>
  <si>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</si>
  <si>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</si>
  <si>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</si>
  <si>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</si>
  <si>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</si>
  <si>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</si>
  <si>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</si>
  <si>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</si>
  <si>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</si>
  <si>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</si>
  <si>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</si>
  <si>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</si>
  <si>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</si>
  <si>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</si>
  <si>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</si>
  <si>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</si>
  <si>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</si>
  <si>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</si>
  <si>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</si>
  <si>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</si>
  <si>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</si>
  <si>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</si>
  <si>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</si>
  <si>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</si>
  <si>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</si>
  <si>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</si>
  <si>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</si>
  <si>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</si>
  <si>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</si>
  <si>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</si>
  <si>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</si>
  <si>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</si>
  <si>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</si>
  <si>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</si>
  <si>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</si>
  <si>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</si>
  <si>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</si>
  <si>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</si>
  <si>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</si>
  <si>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</si>
  <si>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</si>
  <si>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</si>
  <si>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</si>
  <si>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</si>
  <si>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</si>
  <si>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</si>
  <si>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</si>
  <si>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</si>
  <si>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</si>
  <si>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</si>
  <si>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</si>
  <si>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</si>
  <si>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</si>
  <si>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</si>
  <si>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</si>
  <si>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</si>
  <si>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</si>
  <si>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</si>
  <si>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</si>
  <si>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</si>
  <si>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</si>
  <si>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</si>
  <si>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</si>
  <si>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</si>
  <si>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</si>
  <si>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</si>
  <si>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</si>
  <si>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</si>
  <si>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</si>
  <si>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</si>
  <si>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</si>
  <si>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</si>
  <si>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</si>
  <si>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</si>
  <si>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</si>
  <si>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</si>
  <si>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</si>
  <si>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</si>
  <si>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</si>
  <si>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</si>
  <si>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</si>
  <si>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</si>
  <si>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</si>
  <si>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</si>
  <si>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</si>
  <si>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</si>
  <si>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</si>
  <si>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</si>
  <si>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</si>
  <si>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</si>
  <si>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</si>
  <si>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</si>
  <si>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</si>
  <si>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</si>
  <si>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</si>
  <si>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</si>
  <si>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</si>
  <si>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</si>
  <si>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</si>
  <si>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</si>
  <si>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</si>
  <si>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</si>
  <si>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</si>
  <si>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</si>
  <si>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</si>
  <si>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</si>
  <si>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</si>
  <si>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</si>
  <si>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</si>
  <si>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</si>
  <si>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</si>
  <si>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</si>
  <si>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</si>
  <si>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</si>
  <si>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</si>
  <si>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</si>
  <si>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</si>
  <si>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</si>
  <si>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</si>
  <si>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</si>
  <si>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</si>
  <si>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</si>
  <si>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</si>
  <si>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</si>
  <si>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</si>
  <si>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</si>
  <si>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</si>
  <si>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</si>
  <si>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</si>
  <si>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</si>
  <si>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</si>
  <si>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</si>
  <si>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</si>
  <si>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</si>
  <si>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</si>
  <si>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</si>
  <si>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</si>
  <si>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</si>
  <si>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</si>
  <si>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</si>
  <si>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</si>
  <si>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</si>
  <si>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</si>
  <si>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</si>
  <si>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</si>
  <si>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</si>
  <si>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</si>
  <si>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</si>
  <si>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</si>
  <si>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</si>
  <si>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</si>
  <si>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</si>
  <si>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</si>
  <si>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</si>
  <si>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</si>
  <si>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</si>
  <si>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</si>
  <si>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</si>
  <si>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</si>
  <si>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</si>
  <si>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</si>
  <si>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</si>
  <si>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</si>
  <si>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</si>
  <si>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</si>
  <si>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</si>
  <si>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</si>
  <si>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</si>
  <si>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</si>
  <si>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</si>
  <si>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</si>
  <si>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10 100 00000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</si>
  <si>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</si>
  <si>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</si>
  <si>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</si>
  <si>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10 101 83020</t>
  </si>
  <si>
    <t>Мероприятия в сфере дорожного хозяйства</t>
  </si>
  <si>
    <t>Резервный фонд Правительства Архангельской области</t>
  </si>
  <si>
    <t>67 000 00000</t>
  </si>
  <si>
    <t>67 000 71400</t>
  </si>
  <si>
    <t>Приложение № 4</t>
  </si>
  <si>
    <t>Ведомственная структура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</si>
  <si>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</si>
  <si>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</si>
  <si>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</si>
  <si>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</si>
  <si>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</si>
  <si>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</si>
  <si>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</si>
  <si>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</si>
  <si>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</si>
  <si>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</si>
  <si>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</si>
  <si>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</si>
  <si>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</si>
  <si>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</si>
  <si>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</si>
  <si>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</si>
  <si>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</si>
  <si>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</si>
  <si>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</si>
  <si>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</si>
  <si>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</si>
  <si>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</si>
  <si>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</si>
  <si>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</si>
  <si>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</si>
  <si>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</si>
  <si>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</si>
  <si>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</si>
  <si>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</si>
  <si>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</si>
  <si>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</si>
  <si>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</si>
  <si>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</si>
  <si>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</si>
  <si>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</si>
  <si>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I. МУНИЦИПАЛЬНЫЕ ПРОГРАММЫ СЕЛЬСКОГО ПОСЕЛЕНИЯ "УСТЬ-ШОНОШСКОЕ" ВЕЛЬСКОГО МУНИЦИПАЛЬНОГО РАЙОНА АРХАНГЕЛЬСКОЙ ОБЛАСТИ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</si>
  <si>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</si>
  <si>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</si>
  <si>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</si>
  <si>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10 1 00 00000</t>
  </si>
  <si>
    <t>10 1 01 00000</t>
  </si>
  <si>
    <t>10 1 01 83020</t>
  </si>
  <si>
    <t>III. НЕПРОГРАММНЫЕ НАПРАВЛЕНИЯ ДЕЯТЕЛЬНОСТИ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</si>
  <si>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</si>
  <si>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Приложение № 2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</si>
  <si>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2021 год и на плановый период 2022 и 2023 годов                      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</si>
  <si>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</si>
  <si>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</si>
  <si>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</si>
  <si>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</si>
  <si>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</si>
  <si>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</si>
  <si>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</si>
  <si>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</si>
  <si>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</si>
  <si>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</si>
  <si>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</si>
  <si>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</si>
  <si>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</si>
  <si>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</si>
  <si>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</si>
  <si>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</si>
  <si>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</si>
  <si>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</si>
  <si>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</si>
  <si>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</si>
  <si>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</si>
  <si>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</si>
  <si>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</si>
  <si>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</si>
  <si>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</si>
  <si>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</si>
  <si>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</si>
  <si>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</si>
  <si>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</si>
  <si>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</si>
  <si>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</si>
  <si>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</si>
  <si>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</si>
  <si>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</si>
  <si>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</si>
  <si>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</si>
  <si>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</si>
  <si>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</si>
  <si>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</si>
  <si>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</si>
  <si>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</si>
  <si>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</si>
  <si>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</si>
  <si>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</si>
  <si>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</si>
  <si>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</si>
  <si>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</si>
  <si>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</si>
  <si>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</si>
  <si>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</si>
  <si>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</si>
  <si>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</si>
  <si>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</si>
  <si>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</si>
  <si>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</si>
  <si>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</si>
  <si>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</si>
  <si>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</si>
  <si>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</si>
  <si>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</si>
  <si>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</si>
  <si>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</si>
  <si>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</si>
  <si>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</si>
  <si>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</si>
  <si>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</si>
  <si>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</si>
  <si>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</si>
  <si>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</si>
  <si>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</si>
  <si>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</si>
  <si>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</si>
  <si>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</si>
  <si>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</si>
  <si>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</si>
  <si>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</si>
  <si>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</si>
  <si>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</si>
  <si>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</si>
  <si>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</si>
  <si>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</si>
  <si>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</si>
  <si>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</si>
  <si>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</si>
  <si>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</si>
  <si>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</si>
  <si>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</si>
  <si>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</si>
  <si>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</si>
  <si>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</si>
  <si>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</si>
  <si>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</si>
  <si>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</si>
  <si>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</si>
  <si>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</si>
  <si>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</si>
  <si>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</si>
  <si>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</si>
  <si>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</si>
  <si>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</si>
  <si>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</si>
  <si>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</si>
  <si>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</si>
  <si>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</si>
  <si>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</si>
  <si>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</si>
  <si>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</si>
  <si>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</si>
  <si>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</si>
  <si>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</si>
  <si>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</si>
  <si>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</si>
  <si>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</si>
  <si>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</si>
  <si>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</si>
  <si>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</si>
  <si>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</si>
  <si>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</si>
  <si>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</si>
  <si>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</si>
  <si>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</si>
  <si>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</si>
  <si>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</si>
  <si>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</si>
  <si>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</si>
  <si>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</si>
  <si>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</si>
  <si>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</si>
  <si>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</si>
  <si>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</si>
  <si>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</si>
  <si>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</si>
  <si>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</si>
  <si>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</si>
  <si>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</si>
  <si>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</si>
  <si>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</si>
  <si>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</si>
  <si>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</si>
  <si>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</si>
  <si>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</si>
  <si>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Обеспечение проведения выборов и референдумов</t>
  </si>
  <si>
    <t>73 000 00000</t>
  </si>
  <si>
    <t>Резервные средства для финансового обеспечения проведения выборов</t>
  </si>
  <si>
    <t>73 300 00000</t>
  </si>
  <si>
    <t>Резервные средства для финансового обеспечения проведения выборов глав муниципальных образований, депутатов в Собрание депутатов и Совет депутатов</t>
  </si>
  <si>
    <t>73 300 81180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</si>
  <si>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</si>
  <si>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</si>
  <si>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</si>
  <si>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</si>
  <si>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</si>
  <si>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</si>
  <si>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</si>
  <si>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</si>
  <si>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</si>
  <si>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</si>
  <si>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</si>
  <si>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</si>
  <si>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</si>
  <si>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</si>
  <si>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</si>
  <si>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</si>
  <si>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</si>
  <si>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</si>
  <si>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</si>
  <si>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 xml:space="preserve">Приложение № 5
</t>
  </si>
  <si>
    <t>Приложение № 1</t>
  </si>
  <si>
    <t>Обеспечение деятельности избирательных комиссий</t>
  </si>
  <si>
    <t>61 000 88250</t>
  </si>
  <si>
    <t>Капитальный ремонт объектов муниципальной формы собственности</t>
  </si>
  <si>
    <t>Уточненный план на 09.11.2021г.</t>
  </si>
  <si>
    <t>Уточненный план на 23.12.2021г.</t>
  </si>
  <si>
    <t>76 000 00000</t>
  </si>
  <si>
    <t>от «23» декабря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</si>
</sst>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3" fillId="0" borderId="0"/>
    <xf numFmtId="0" fontId="16" fillId="0" borderId="0"/>
    <xf numFmtId="0" fontId="18" fillId="0" borderId="0"/>
  </cellStyleXfs>
  <cellXfs count="29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4" fillId="0" borderId="0" xfId="1" applyFont="1" applyFill="1"/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3" xfId="1" applyFont="1" applyFill="1" applyBorder="1" applyAlignment="1">
      <alignment horizontal="left" vertical="center" wrapText="1" indent="1"/>
    </xf>
    <xf numFmtId="0" fontId="2" fillId="0" borderId="1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166" fontId="1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9" fillId="0" borderId="0" xfId="2" applyFont="1"/>
    <xf numFmtId="0" fontId="2" fillId="0" borderId="0" xfId="2" applyFont="1" applyFill="1" applyAlignment="1">
      <alignment vertical="top"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2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166" fontId="2" fillId="2" borderId="0" xfId="0" applyNumberFormat="1" applyFont="1" applyFill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2" applyFont="1" applyAlignment="1">
      <alignment horizontal="right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view="pageBreakPreview" topLeftCell="A58" zoomScaleNormal="100" zoomScaleSheetLayoutView="100" workbookViewId="0">
      <selection activeCell="B12" sqref="B12"/>
    </sheetView>
  </sheetViews>
  <sheetFormatPr defaultColWidth="9.109375" defaultRowHeight="15" x14ac:dyDescent="0.25"/>
  <cols>
    <col min="1" max="1" width="59.5546875" style="186" customWidth="1"/>
    <col min="2" max="2" width="27.6640625" style="186" customWidth="1"/>
    <col min="3" max="4" width="20.6640625" style="222" customWidth="1"/>
    <col min="5" max="16384" width="9.109375" style="186"/>
  </cols>
  <sheetData>
    <row r="1" spans="1:4" ht="20.100000000000001" customHeight="1" x14ac:dyDescent="0.3">
      <c r="A1" s="184"/>
      <c r="B1" s="185"/>
      <c r="C1" s="275" t="s">
        <v>397</v>
      </c>
      <c r="D1" s="275"/>
    </row>
    <row r="2" spans="1:4" ht="20.100000000000001" customHeight="1" x14ac:dyDescent="0.3">
      <c r="A2" s="184"/>
      <c r="B2" s="185"/>
      <c r="C2" s="275" t="s">
        <v>100</v>
      </c>
      <c r="D2" s="275"/>
    </row>
    <row r="3" spans="1:4" ht="20.100000000000001" customHeight="1" x14ac:dyDescent="0.3">
      <c r="A3" s="184"/>
      <c r="B3" s="185"/>
      <c r="C3" s="275" t="s">
        <v>163</v>
      </c>
      <c r="D3" s="275"/>
    </row>
    <row r="4" spans="1:4" ht="31.5" customHeight="1" x14ac:dyDescent="0.3">
      <c r="A4" s="184"/>
      <c r="B4" s="185"/>
      <c r="C4" s="275" t="s">
        <v>101</v>
      </c>
      <c r="D4" s="275"/>
    </row>
    <row r="5" spans="1:4" ht="20.100000000000001" customHeight="1" x14ac:dyDescent="0.3">
      <c r="A5" s="184"/>
      <c r="B5" s="185"/>
      <c r="C5" s="298" t="s">
        <v>404</v>
      </c>
      <c r="D5" s="298"/>
    </row>
    <row r="6" spans="1:4" ht="15.6" x14ac:dyDescent="0.3">
      <c r="A6" s="184"/>
      <c r="B6" s="185"/>
      <c r="C6" s="185"/>
      <c r="D6" s="185"/>
    </row>
    <row r="7" spans="1:4" ht="53.1" customHeight="1" x14ac:dyDescent="0.25">
      <c r="A7" s="274" t="s">
        <v>229</v>
      </c>
      <c r="B7" s="274"/>
      <c r="C7" s="274"/>
      <c r="D7" s="274"/>
    </row>
    <row r="8" spans="1:4" ht="64.5" hidden="1" customHeight="1" x14ac:dyDescent="0.3">
      <c r="A8" s="271" t="s">
        <v>230</v>
      </c>
      <c r="B8" s="271"/>
      <c r="C8" s="271"/>
      <c r="D8" s="271"/>
    </row>
    <row r="9" spans="1:4" ht="23.25" customHeight="1" x14ac:dyDescent="0.25">
      <c r="A9" s="272" t="s">
        <v>231</v>
      </c>
      <c r="B9" s="272" t="s">
        <v>232</v>
      </c>
      <c r="C9" s="273" t="s">
        <v>56</v>
      </c>
      <c r="D9" s="273"/>
    </row>
    <row r="10" spans="1:4" ht="51.75" customHeight="1" x14ac:dyDescent="0.25">
      <c r="A10" s="272"/>
      <c r="B10" s="272"/>
      <c r="C10" s="269" t="s">
        <v>401</v>
      </c>
      <c r="D10" s="270" t="s">
        <v>402</v>
      </c>
    </row>
    <row r="11" spans="1:4" ht="16.2" x14ac:dyDescent="0.25">
      <c r="A11" s="187" t="s">
        <v>233</v>
      </c>
      <c r="B11" s="188" t="s">
        <v>234</v>
      </c>
      <c r="C11" s="189">
        <f>C12+C14+C16+C22+C25+C30+C33</f>
        <v>725</v>
      </c>
      <c r="D11" s="189">
        <f t="shared" ref="D11" si="0">D12+D14+D16+D22+D25+D30+D33</f>
        <v>725</v>
      </c>
    </row>
    <row r="12" spans="1:4" ht="21" customHeight="1" x14ac:dyDescent="0.25">
      <c r="A12" s="190" t="s">
        <v>235</v>
      </c>
      <c r="B12" s="191" t="s">
        <v>236</v>
      </c>
      <c r="C12" s="192">
        <f>C13</f>
        <v>164</v>
      </c>
      <c r="D12" s="192">
        <f t="shared" ref="D12" si="1">D13</f>
        <v>164</v>
      </c>
    </row>
    <row r="13" spans="1:4" ht="17.399999999999999" customHeight="1" x14ac:dyDescent="0.25">
      <c r="A13" s="193" t="s">
        <v>237</v>
      </c>
      <c r="B13" s="191" t="s">
        <v>238</v>
      </c>
      <c r="C13" s="192">
        <v>164</v>
      </c>
      <c r="D13" s="192">
        <f>C13</f>
        <v>164</v>
      </c>
    </row>
    <row r="14" spans="1:4" ht="17.399999999999999" customHeight="1" x14ac:dyDescent="0.25">
      <c r="A14" s="194" t="s">
        <v>239</v>
      </c>
      <c r="B14" s="191" t="s">
        <v>240</v>
      </c>
      <c r="C14" s="192">
        <f>C15</f>
        <v>56</v>
      </c>
      <c r="D14" s="192">
        <f t="shared" ref="D14" si="2">D15</f>
        <v>56</v>
      </c>
    </row>
    <row r="15" spans="1:4" ht="17.399999999999999" customHeight="1" x14ac:dyDescent="0.25">
      <c r="A15" s="193" t="s">
        <v>241</v>
      </c>
      <c r="B15" s="191" t="s">
        <v>242</v>
      </c>
      <c r="C15" s="192">
        <v>56</v>
      </c>
      <c r="D15" s="192">
        <f>C15</f>
        <v>56</v>
      </c>
    </row>
    <row r="16" spans="1:4" ht="15.6" x14ac:dyDescent="0.25">
      <c r="A16" s="194" t="s">
        <v>243</v>
      </c>
      <c r="B16" s="191" t="s">
        <v>244</v>
      </c>
      <c r="C16" s="192">
        <f>C17+C19</f>
        <v>500</v>
      </c>
      <c r="D16" s="192">
        <f t="shared" ref="D16" si="3">D17+D19</f>
        <v>500</v>
      </c>
    </row>
    <row r="17" spans="1:4" ht="15.6" x14ac:dyDescent="0.25">
      <c r="A17" s="194" t="s">
        <v>245</v>
      </c>
      <c r="B17" s="191" t="s">
        <v>246</v>
      </c>
      <c r="C17" s="192">
        <f>C18</f>
        <v>87</v>
      </c>
      <c r="D17" s="192">
        <f t="shared" ref="D17" si="4">D18</f>
        <v>87</v>
      </c>
    </row>
    <row r="18" spans="1:4" ht="46.8" x14ac:dyDescent="0.25">
      <c r="A18" s="193" t="s">
        <v>247</v>
      </c>
      <c r="B18" s="191" t="s">
        <v>248</v>
      </c>
      <c r="C18" s="192">
        <v>87</v>
      </c>
      <c r="D18" s="192">
        <f>C18</f>
        <v>87</v>
      </c>
    </row>
    <row r="19" spans="1:4" ht="15.6" x14ac:dyDescent="0.25">
      <c r="A19" s="195" t="s">
        <v>249</v>
      </c>
      <c r="B19" s="196" t="s">
        <v>250</v>
      </c>
      <c r="C19" s="192">
        <f>SUM(C20:C21)</f>
        <v>413</v>
      </c>
      <c r="D19" s="192">
        <f t="shared" ref="D19" si="5">SUM(D20:D21)</f>
        <v>413</v>
      </c>
    </row>
    <row r="20" spans="1:4" ht="15.6" x14ac:dyDescent="0.25">
      <c r="A20" s="197" t="s">
        <v>251</v>
      </c>
      <c r="B20" s="196" t="s">
        <v>252</v>
      </c>
      <c r="C20" s="192">
        <v>213</v>
      </c>
      <c r="D20" s="192">
        <f>C20</f>
        <v>213</v>
      </c>
    </row>
    <row r="21" spans="1:4" ht="15.6" x14ac:dyDescent="0.25">
      <c r="A21" s="197" t="s">
        <v>253</v>
      </c>
      <c r="B21" s="191" t="s">
        <v>254</v>
      </c>
      <c r="C21" s="192">
        <v>200</v>
      </c>
      <c r="D21" s="192">
        <v>200</v>
      </c>
    </row>
    <row r="22" spans="1:4" ht="15.6" hidden="1" x14ac:dyDescent="0.25">
      <c r="A22" s="194" t="s">
        <v>255</v>
      </c>
      <c r="B22" s="191" t="s">
        <v>256</v>
      </c>
      <c r="C22" s="192">
        <f>C23</f>
        <v>0</v>
      </c>
      <c r="D22" s="192">
        <f t="shared" ref="D22:D23" si="6">D23</f>
        <v>0</v>
      </c>
    </row>
    <row r="23" spans="1:4" ht="51.75" hidden="1" customHeight="1" x14ac:dyDescent="0.25">
      <c r="A23" s="198" t="s">
        <v>257</v>
      </c>
      <c r="B23" s="191" t="s">
        <v>258</v>
      </c>
      <c r="C23" s="192">
        <f>C24</f>
        <v>0</v>
      </c>
      <c r="D23" s="192">
        <f t="shared" si="6"/>
        <v>0</v>
      </c>
    </row>
    <row r="24" spans="1:4" ht="84.75" hidden="1" customHeight="1" x14ac:dyDescent="0.25">
      <c r="A24" s="193" t="s">
        <v>259</v>
      </c>
      <c r="B24" s="191" t="s">
        <v>260</v>
      </c>
      <c r="C24" s="192"/>
      <c r="D24" s="192"/>
    </row>
    <row r="25" spans="1:4" ht="57" customHeight="1" x14ac:dyDescent="0.25">
      <c r="A25" s="190" t="s">
        <v>261</v>
      </c>
      <c r="B25" s="191" t="s">
        <v>262</v>
      </c>
      <c r="C25" s="192">
        <f>SUM(C26:C29)</f>
        <v>5</v>
      </c>
      <c r="D25" s="192">
        <f t="shared" ref="D25" si="7">SUM(D26:D29)</f>
        <v>5</v>
      </c>
    </row>
    <row r="26" spans="1:4" ht="79.5" hidden="1" customHeight="1" x14ac:dyDescent="0.25">
      <c r="A26" s="199" t="s">
        <v>263</v>
      </c>
      <c r="B26" s="191" t="s">
        <v>264</v>
      </c>
      <c r="C26" s="192"/>
      <c r="D26" s="192"/>
    </row>
    <row r="27" spans="1:4" ht="88.5" customHeight="1" x14ac:dyDescent="0.25">
      <c r="A27" s="200" t="s">
        <v>265</v>
      </c>
      <c r="B27" s="191" t="s">
        <v>266</v>
      </c>
      <c r="C27" s="192">
        <v>5</v>
      </c>
      <c r="D27" s="192">
        <v>5</v>
      </c>
    </row>
    <row r="28" spans="1:4" s="203" customFormat="1" ht="46.8" hidden="1" x14ac:dyDescent="0.3">
      <c r="A28" s="201" t="s">
        <v>267</v>
      </c>
      <c r="B28" s="202" t="s">
        <v>268</v>
      </c>
      <c r="C28" s="192"/>
      <c r="D28" s="192"/>
    </row>
    <row r="29" spans="1:4" s="203" customFormat="1" ht="93.6" hidden="1" x14ac:dyDescent="0.3">
      <c r="A29" s="201" t="s">
        <v>269</v>
      </c>
      <c r="B29" s="202" t="s">
        <v>270</v>
      </c>
      <c r="C29" s="192"/>
      <c r="D29" s="192"/>
    </row>
    <row r="30" spans="1:4" s="203" customFormat="1" ht="31.2" hidden="1" x14ac:dyDescent="0.3">
      <c r="A30" s="204" t="s">
        <v>271</v>
      </c>
      <c r="B30" s="202" t="s">
        <v>272</v>
      </c>
      <c r="C30" s="192">
        <f>SUM(C31:C32)</f>
        <v>0</v>
      </c>
      <c r="D30" s="192">
        <f t="shared" ref="D30" si="8">SUM(D31:D32)</f>
        <v>0</v>
      </c>
    </row>
    <row r="31" spans="1:4" s="203" customFormat="1" ht="113.25" hidden="1" customHeight="1" x14ac:dyDescent="0.3">
      <c r="A31" s="205" t="s">
        <v>273</v>
      </c>
      <c r="B31" s="202" t="s">
        <v>274</v>
      </c>
      <c r="C31" s="192"/>
      <c r="D31" s="192"/>
    </row>
    <row r="32" spans="1:4" s="203" customFormat="1" ht="63" hidden="1" customHeight="1" x14ac:dyDescent="0.3">
      <c r="A32" s="205" t="s">
        <v>275</v>
      </c>
      <c r="B32" s="202" t="s">
        <v>276</v>
      </c>
      <c r="C32" s="192"/>
      <c r="D32" s="192"/>
    </row>
    <row r="33" spans="1:4" ht="15.6" hidden="1" x14ac:dyDescent="0.3">
      <c r="A33" s="206" t="s">
        <v>277</v>
      </c>
      <c r="B33" s="191" t="s">
        <v>278</v>
      </c>
      <c r="C33" s="192">
        <f>SUM(C34:C35)</f>
        <v>0</v>
      </c>
      <c r="D33" s="192">
        <f t="shared" ref="D33" si="9">SUM(D34:D35)</f>
        <v>0</v>
      </c>
    </row>
    <row r="34" spans="1:4" ht="78" hidden="1" x14ac:dyDescent="0.3">
      <c r="A34" s="207" t="s">
        <v>279</v>
      </c>
      <c r="B34" s="191" t="s">
        <v>280</v>
      </c>
      <c r="C34" s="192"/>
      <c r="D34" s="192"/>
    </row>
    <row r="35" spans="1:4" ht="69" hidden="1" customHeight="1" x14ac:dyDescent="0.25">
      <c r="A35" s="208" t="s">
        <v>281</v>
      </c>
      <c r="B35" s="209" t="s">
        <v>282</v>
      </c>
      <c r="C35" s="210"/>
      <c r="D35" s="210"/>
    </row>
    <row r="36" spans="1:4" ht="19.5" customHeight="1" x14ac:dyDescent="0.25">
      <c r="A36" s="211" t="s">
        <v>283</v>
      </c>
      <c r="B36" s="212" t="s">
        <v>284</v>
      </c>
      <c r="C36" s="213">
        <f>C37+C64</f>
        <v>7451.9374299999999</v>
      </c>
      <c r="D36" s="213">
        <f t="shared" ref="D36" si="10">D37+D64</f>
        <v>6918.1526800000001</v>
      </c>
    </row>
    <row r="37" spans="1:4" ht="31.2" x14ac:dyDescent="0.25">
      <c r="A37" s="190" t="s">
        <v>285</v>
      </c>
      <c r="B37" s="191" t="s">
        <v>286</v>
      </c>
      <c r="C37" s="192">
        <f>C38+C44+C55+C60</f>
        <v>7451.9374299999999</v>
      </c>
      <c r="D37" s="192">
        <f t="shared" ref="D37" si="11">D38+D44+D55+D60</f>
        <v>6918.1526800000001</v>
      </c>
    </row>
    <row r="38" spans="1:4" ht="31.2" x14ac:dyDescent="0.25">
      <c r="A38" s="194" t="s">
        <v>287</v>
      </c>
      <c r="B38" s="191" t="s">
        <v>288</v>
      </c>
      <c r="C38" s="192">
        <f>SUM(C40:C43)</f>
        <v>938.78</v>
      </c>
      <c r="D38" s="192">
        <f t="shared" ref="D38" si="12">SUM(D40:D43)</f>
        <v>938.78300000000002</v>
      </c>
    </row>
    <row r="39" spans="1:4" ht="15.6" hidden="1" x14ac:dyDescent="0.25">
      <c r="A39" s="193" t="s">
        <v>289</v>
      </c>
      <c r="B39" s="191"/>
      <c r="C39" s="192"/>
      <c r="D39" s="192"/>
    </row>
    <row r="40" spans="1:4" ht="46.8" x14ac:dyDescent="0.25">
      <c r="A40" s="193" t="s">
        <v>290</v>
      </c>
      <c r="B40" s="191" t="s">
        <v>291</v>
      </c>
      <c r="C40" s="192">
        <v>938.78</v>
      </c>
      <c r="D40" s="192">
        <v>938.78300000000002</v>
      </c>
    </row>
    <row r="41" spans="1:4" ht="31.2" hidden="1" x14ac:dyDescent="0.25">
      <c r="A41" s="193" t="s">
        <v>292</v>
      </c>
      <c r="B41" s="191" t="s">
        <v>293</v>
      </c>
      <c r="C41" s="192"/>
      <c r="D41" s="192"/>
    </row>
    <row r="42" spans="1:4" ht="46.8" hidden="1" x14ac:dyDescent="0.25">
      <c r="A42" s="193" t="s">
        <v>294</v>
      </c>
      <c r="B42" s="191" t="s">
        <v>295</v>
      </c>
      <c r="C42" s="192"/>
      <c r="D42" s="192"/>
    </row>
    <row r="43" spans="1:4" ht="15.6" hidden="1" x14ac:dyDescent="0.25">
      <c r="A43" s="193" t="s">
        <v>296</v>
      </c>
      <c r="B43" s="191" t="s">
        <v>297</v>
      </c>
      <c r="C43" s="192"/>
      <c r="D43" s="192"/>
    </row>
    <row r="44" spans="1:4" ht="33.75" customHeight="1" x14ac:dyDescent="0.25">
      <c r="A44" s="190" t="s">
        <v>298</v>
      </c>
      <c r="B44" s="191" t="s">
        <v>299</v>
      </c>
      <c r="C44" s="192">
        <f>SUM(C46:C54)</f>
        <v>3263.8</v>
      </c>
      <c r="D44" s="192">
        <f t="shared" ref="D44" si="13">SUM(D46:D54)</f>
        <v>3263.8</v>
      </c>
    </row>
    <row r="45" spans="1:4" ht="15.6" hidden="1" x14ac:dyDescent="0.25">
      <c r="A45" s="193" t="s">
        <v>289</v>
      </c>
      <c r="B45" s="191"/>
      <c r="C45" s="192"/>
      <c r="D45" s="192"/>
    </row>
    <row r="46" spans="1:4" ht="109.2" hidden="1" x14ac:dyDescent="0.25">
      <c r="A46" s="214" t="s">
        <v>300</v>
      </c>
      <c r="B46" s="191" t="s">
        <v>301</v>
      </c>
      <c r="C46" s="192"/>
      <c r="D46" s="192"/>
    </row>
    <row r="47" spans="1:4" ht="124.8" hidden="1" x14ac:dyDescent="0.25">
      <c r="A47" s="214" t="s">
        <v>302</v>
      </c>
      <c r="B47" s="191" t="s">
        <v>303</v>
      </c>
      <c r="C47" s="192"/>
      <c r="D47" s="192"/>
    </row>
    <row r="48" spans="1:4" ht="93.6" hidden="1" x14ac:dyDescent="0.25">
      <c r="A48" s="214" t="s">
        <v>304</v>
      </c>
      <c r="B48" s="191" t="s">
        <v>305</v>
      </c>
      <c r="C48" s="192"/>
      <c r="D48" s="192"/>
    </row>
    <row r="49" spans="1:4" ht="66" hidden="1" customHeight="1" x14ac:dyDescent="0.25">
      <c r="A49" s="214" t="s">
        <v>306</v>
      </c>
      <c r="B49" s="191" t="s">
        <v>307</v>
      </c>
      <c r="C49" s="192"/>
      <c r="D49" s="192"/>
    </row>
    <row r="50" spans="1:4" ht="31.2" hidden="1" x14ac:dyDescent="0.25">
      <c r="A50" s="214" t="s">
        <v>308</v>
      </c>
      <c r="B50" s="191" t="s">
        <v>309</v>
      </c>
      <c r="C50" s="192"/>
      <c r="D50" s="192"/>
    </row>
    <row r="51" spans="1:4" ht="40.5" hidden="1" customHeight="1" x14ac:dyDescent="0.25">
      <c r="A51" s="214" t="s">
        <v>310</v>
      </c>
      <c r="B51" s="191" t="s">
        <v>311</v>
      </c>
      <c r="C51" s="192"/>
      <c r="D51" s="192"/>
    </row>
    <row r="52" spans="1:4" ht="36.75" hidden="1" customHeight="1" x14ac:dyDescent="0.25">
      <c r="A52" s="193" t="s">
        <v>312</v>
      </c>
      <c r="B52" s="191" t="s">
        <v>313</v>
      </c>
      <c r="C52" s="192"/>
      <c r="D52" s="192"/>
    </row>
    <row r="53" spans="1:4" ht="46.8" hidden="1" x14ac:dyDescent="0.25">
      <c r="A53" s="193" t="s">
        <v>314</v>
      </c>
      <c r="B53" s="191" t="s">
        <v>315</v>
      </c>
      <c r="C53" s="192"/>
      <c r="D53" s="192"/>
    </row>
    <row r="54" spans="1:4" ht="15.6" x14ac:dyDescent="0.25">
      <c r="A54" s="193" t="s">
        <v>316</v>
      </c>
      <c r="B54" s="191" t="s">
        <v>317</v>
      </c>
      <c r="C54" s="215">
        <v>3263.8</v>
      </c>
      <c r="D54" s="215">
        <v>3263.8</v>
      </c>
    </row>
    <row r="55" spans="1:4" ht="31.2" x14ac:dyDescent="0.25">
      <c r="A55" s="190" t="s">
        <v>318</v>
      </c>
      <c r="B55" s="191" t="s">
        <v>319</v>
      </c>
      <c r="C55" s="192">
        <f>SUM(C57:C59)</f>
        <v>212.84289999999999</v>
      </c>
      <c r="D55" s="192">
        <f>SUM(D57:D59)</f>
        <v>212.84289999999999</v>
      </c>
    </row>
    <row r="56" spans="1:4" ht="15.6" hidden="1" x14ac:dyDescent="0.25">
      <c r="A56" s="193" t="s">
        <v>289</v>
      </c>
      <c r="B56" s="191"/>
      <c r="C56" s="192"/>
      <c r="D56" s="192"/>
    </row>
    <row r="57" spans="1:4" ht="46.8" hidden="1" x14ac:dyDescent="0.25">
      <c r="A57" s="193" t="s">
        <v>320</v>
      </c>
      <c r="B57" s="191" t="s">
        <v>321</v>
      </c>
      <c r="C57" s="192">
        <v>0</v>
      </c>
      <c r="D57" s="192">
        <v>0</v>
      </c>
    </row>
    <row r="58" spans="1:4" ht="46.8" x14ac:dyDescent="0.25">
      <c r="A58" s="193" t="s">
        <v>322</v>
      </c>
      <c r="B58" s="191" t="s">
        <v>323</v>
      </c>
      <c r="C58" s="192">
        <v>125.3429</v>
      </c>
      <c r="D58" s="192">
        <f>C58</f>
        <v>125.3429</v>
      </c>
    </row>
    <row r="59" spans="1:4" ht="15.6" x14ac:dyDescent="0.25">
      <c r="A59" s="193" t="s">
        <v>324</v>
      </c>
      <c r="B59" s="191" t="s">
        <v>325</v>
      </c>
      <c r="C59" s="192">
        <v>87.5</v>
      </c>
      <c r="D59" s="192">
        <v>87.5</v>
      </c>
    </row>
    <row r="60" spans="1:4" ht="31.2" x14ac:dyDescent="0.25">
      <c r="A60" s="190" t="s">
        <v>326</v>
      </c>
      <c r="B60" s="191" t="s">
        <v>327</v>
      </c>
      <c r="C60" s="192">
        <f>SUM(C62:C63)</f>
        <v>3036.5145299999999</v>
      </c>
      <c r="D60" s="192">
        <f t="shared" ref="D60" si="14">SUM(D62:D63)</f>
        <v>2502.72678</v>
      </c>
    </row>
    <row r="61" spans="1:4" ht="15.6" hidden="1" x14ac:dyDescent="0.25">
      <c r="A61" s="216" t="s">
        <v>289</v>
      </c>
      <c r="B61" s="191"/>
      <c r="C61" s="192"/>
      <c r="D61" s="192"/>
    </row>
    <row r="62" spans="1:4" ht="78" x14ac:dyDescent="0.25">
      <c r="A62" s="193" t="s">
        <v>328</v>
      </c>
      <c r="B62" s="196" t="s">
        <v>329</v>
      </c>
      <c r="C62" s="192">
        <v>2346.5145299999999</v>
      </c>
      <c r="D62" s="192">
        <f>1808.46953+1.93325</f>
        <v>1810.4027800000001</v>
      </c>
    </row>
    <row r="63" spans="1:4" ht="31.2" x14ac:dyDescent="0.25">
      <c r="A63" s="216" t="s">
        <v>330</v>
      </c>
      <c r="B63" s="191" t="s">
        <v>331</v>
      </c>
      <c r="C63" s="192">
        <v>690</v>
      </c>
      <c r="D63" s="192">
        <f>690+2.324</f>
        <v>692.32399999999996</v>
      </c>
    </row>
    <row r="64" spans="1:4" ht="38.4" hidden="1" customHeight="1" x14ac:dyDescent="0.25">
      <c r="A64" s="194" t="s">
        <v>332</v>
      </c>
      <c r="B64" s="191" t="s">
        <v>333</v>
      </c>
      <c r="C64" s="192">
        <f>C65</f>
        <v>0</v>
      </c>
      <c r="D64" s="192">
        <f t="shared" ref="D64" si="15">D65</f>
        <v>0</v>
      </c>
    </row>
    <row r="65" spans="1:4" ht="30" hidden="1" customHeight="1" x14ac:dyDescent="0.25">
      <c r="A65" s="216" t="s">
        <v>334</v>
      </c>
      <c r="B65" s="191" t="s">
        <v>335</v>
      </c>
      <c r="C65" s="192"/>
      <c r="D65" s="192"/>
    </row>
    <row r="66" spans="1:4" ht="22.5" customHeight="1" x14ac:dyDescent="0.25">
      <c r="A66" s="217" t="s">
        <v>336</v>
      </c>
      <c r="B66" s="218"/>
      <c r="C66" s="219">
        <f>C11+C36</f>
        <v>8176.9374299999999</v>
      </c>
      <c r="D66" s="219">
        <f t="shared" ref="D66" si="16">D11+D36</f>
        <v>7643.1526800000001</v>
      </c>
    </row>
    <row r="67" spans="1:4" ht="14.1" customHeight="1" x14ac:dyDescent="0.25">
      <c r="A67" s="220"/>
      <c r="B67" s="221"/>
      <c r="C67" s="221"/>
    </row>
    <row r="70" spans="1:4" x14ac:dyDescent="0.25">
      <c r="D70" s="223"/>
    </row>
  </sheetData>
  <mergeCells count="10">
    <mergeCell ref="C1:D1"/>
    <mergeCell ref="C2:D2"/>
    <mergeCell ref="C3:D3"/>
    <mergeCell ref="C4:D4"/>
    <mergeCell ref="C5:D5"/>
    <mergeCell ref="A8:D8"/>
    <mergeCell ref="A9:A10"/>
    <mergeCell ref="B9:B10"/>
    <mergeCell ref="C9:D9"/>
    <mergeCell ref="A7:D7"/>
  </mergeCells>
  <pageMargins left="0.39370078740157483" right="0.39370078740157483" top="0.70866141732283472" bottom="0.39370078740157483" header="0.51181102362204722" footer="0.55118110236220474"/>
  <pageSetup paperSize="9" scale="73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zoomScaleNormal="100" zoomScaleSheetLayoutView="100" workbookViewId="0">
      <selection activeCell="C5" sqref="C5:D5"/>
    </sheetView>
  </sheetViews>
  <sheetFormatPr defaultColWidth="11.109375" defaultRowHeight="31.5" customHeight="1" x14ac:dyDescent="0.25"/>
  <cols>
    <col min="1" max="1" width="52.44140625" style="260" customWidth="1"/>
    <col min="2" max="2" width="28" style="260" customWidth="1"/>
    <col min="3" max="4" width="17.6640625" style="260" customWidth="1"/>
    <col min="5" max="16384" width="11.109375" style="225"/>
  </cols>
  <sheetData>
    <row r="1" spans="1:4" ht="20.100000000000001" customHeight="1" x14ac:dyDescent="0.3">
      <c r="A1" s="224"/>
      <c r="B1" s="226"/>
      <c r="C1" s="276" t="s">
        <v>228</v>
      </c>
      <c r="D1" s="276"/>
    </row>
    <row r="2" spans="1:4" ht="20.100000000000001" customHeight="1" x14ac:dyDescent="0.3">
      <c r="A2" s="224"/>
      <c r="B2" s="276" t="s">
        <v>100</v>
      </c>
      <c r="C2" s="276"/>
      <c r="D2" s="276"/>
    </row>
    <row r="3" spans="1:4" ht="20.100000000000001" customHeight="1" x14ac:dyDescent="0.3">
      <c r="A3" s="224"/>
      <c r="B3" s="276" t="s">
        <v>338</v>
      </c>
      <c r="C3" s="276"/>
      <c r="D3" s="276"/>
    </row>
    <row r="4" spans="1:4" ht="20.100000000000001" customHeight="1" x14ac:dyDescent="0.3">
      <c r="A4" s="224"/>
      <c r="B4" s="276" t="s">
        <v>101</v>
      </c>
      <c r="C4" s="276"/>
      <c r="D4" s="276"/>
    </row>
    <row r="5" spans="1:4" ht="20.100000000000001" customHeight="1" x14ac:dyDescent="0.3">
      <c r="A5" s="224"/>
      <c r="B5" s="227"/>
      <c r="C5" s="298" t="s">
        <v>404</v>
      </c>
      <c r="D5" s="298"/>
    </row>
    <row r="6" spans="1:4" ht="31.5" customHeight="1" x14ac:dyDescent="0.3">
      <c r="A6" s="224"/>
      <c r="B6" s="227"/>
      <c r="C6" s="228"/>
      <c r="D6" s="228"/>
    </row>
    <row r="7" spans="1:4" ht="50.1" customHeight="1" x14ac:dyDescent="0.25">
      <c r="A7" s="281" t="s">
        <v>339</v>
      </c>
      <c r="B7" s="281"/>
      <c r="C7" s="281"/>
      <c r="D7" s="281"/>
    </row>
    <row r="8" spans="1:4" ht="48.9" hidden="1" customHeight="1" x14ac:dyDescent="0.3">
      <c r="A8" s="277" t="s">
        <v>340</v>
      </c>
      <c r="B8" s="277"/>
      <c r="C8" s="277"/>
      <c r="D8" s="277"/>
    </row>
    <row r="9" spans="1:4" ht="24" customHeight="1" x14ac:dyDescent="0.25">
      <c r="A9" s="278" t="s">
        <v>341</v>
      </c>
      <c r="B9" s="279" t="s">
        <v>232</v>
      </c>
      <c r="C9" s="280" t="s">
        <v>56</v>
      </c>
      <c r="D9" s="280"/>
    </row>
    <row r="10" spans="1:4" ht="51" customHeight="1" x14ac:dyDescent="0.25">
      <c r="A10" s="278"/>
      <c r="B10" s="279"/>
      <c r="C10" s="269" t="s">
        <v>401</v>
      </c>
      <c r="D10" s="270" t="s">
        <v>402</v>
      </c>
    </row>
    <row r="11" spans="1:4" s="232" customFormat="1" ht="31.5" hidden="1" customHeight="1" x14ac:dyDescent="0.3">
      <c r="A11" s="229" t="s">
        <v>342</v>
      </c>
      <c r="B11" s="230" t="s">
        <v>343</v>
      </c>
      <c r="C11" s="231"/>
      <c r="D11" s="231"/>
    </row>
    <row r="12" spans="1:4" s="236" customFormat="1" ht="31.5" hidden="1" customHeight="1" x14ac:dyDescent="0.3">
      <c r="A12" s="233" t="s">
        <v>344</v>
      </c>
      <c r="B12" s="234" t="s">
        <v>345</v>
      </c>
      <c r="C12" s="235"/>
      <c r="D12" s="235"/>
    </row>
    <row r="13" spans="1:4" s="236" customFormat="1" ht="46.5" hidden="1" customHeight="1" x14ac:dyDescent="0.3">
      <c r="A13" s="237" t="s">
        <v>346</v>
      </c>
      <c r="B13" s="238" t="s">
        <v>347</v>
      </c>
      <c r="C13" s="239"/>
      <c r="D13" s="239"/>
    </row>
    <row r="14" spans="1:4" s="236" customFormat="1" ht="41.4" hidden="1" customHeight="1" x14ac:dyDescent="0.3">
      <c r="A14" s="240" t="s">
        <v>348</v>
      </c>
      <c r="B14" s="238" t="s">
        <v>349</v>
      </c>
      <c r="C14" s="239"/>
      <c r="D14" s="239"/>
    </row>
    <row r="15" spans="1:4" s="236" customFormat="1" ht="49.5" hidden="1" customHeight="1" x14ac:dyDescent="0.3">
      <c r="A15" s="241" t="s">
        <v>350</v>
      </c>
      <c r="B15" s="242" t="s">
        <v>351</v>
      </c>
      <c r="C15" s="243"/>
      <c r="D15" s="243"/>
    </row>
    <row r="16" spans="1:4" ht="31.5" customHeight="1" x14ac:dyDescent="0.25">
      <c r="A16" s="244" t="s">
        <v>352</v>
      </c>
      <c r="B16" s="245" t="s">
        <v>353</v>
      </c>
      <c r="C16" s="246">
        <f>C17-C21</f>
        <v>-109.30299999999806</v>
      </c>
      <c r="D16" s="246">
        <f t="shared" ref="D16" si="0">D17-D21</f>
        <v>-93.979739999998856</v>
      </c>
    </row>
    <row r="17" spans="1:4" ht="24.9" customHeight="1" x14ac:dyDescent="0.25">
      <c r="A17" s="247" t="s">
        <v>354</v>
      </c>
      <c r="B17" s="248" t="s">
        <v>355</v>
      </c>
      <c r="C17" s="249">
        <f>C18</f>
        <v>8176.9374299999999</v>
      </c>
      <c r="D17" s="249">
        <f t="shared" ref="D17:D19" si="1">D18</f>
        <v>7643.1526800000001</v>
      </c>
    </row>
    <row r="18" spans="1:4" ht="20.399999999999999" customHeight="1" x14ac:dyDescent="0.25">
      <c r="A18" s="250" t="s">
        <v>356</v>
      </c>
      <c r="B18" s="251" t="s">
        <v>357</v>
      </c>
      <c r="C18" s="252">
        <f>C19</f>
        <v>8176.9374299999999</v>
      </c>
      <c r="D18" s="252">
        <f t="shared" si="1"/>
        <v>7643.1526800000001</v>
      </c>
    </row>
    <row r="19" spans="1:4" ht="31.5" customHeight="1" x14ac:dyDescent="0.25">
      <c r="A19" s="250" t="s">
        <v>358</v>
      </c>
      <c r="B19" s="251" t="s">
        <v>359</v>
      </c>
      <c r="C19" s="252">
        <f>C20</f>
        <v>8176.9374299999999</v>
      </c>
      <c r="D19" s="252">
        <f t="shared" si="1"/>
        <v>7643.1526800000001</v>
      </c>
    </row>
    <row r="20" spans="1:4" ht="31.5" customHeight="1" x14ac:dyDescent="0.25">
      <c r="A20" s="253" t="s">
        <v>360</v>
      </c>
      <c r="B20" s="251" t="s">
        <v>361</v>
      </c>
      <c r="C20" s="252">
        <f>'Приложение № 1'!C66</f>
        <v>8176.9374299999999</v>
      </c>
      <c r="D20" s="252">
        <f>'Приложение № 1'!D66</f>
        <v>7643.1526800000001</v>
      </c>
    </row>
    <row r="21" spans="1:4" ht="24" customHeight="1" x14ac:dyDescent="0.25">
      <c r="A21" s="250" t="s">
        <v>362</v>
      </c>
      <c r="B21" s="251" t="s">
        <v>363</v>
      </c>
      <c r="C21" s="252">
        <f>C22</f>
        <v>8286.240429999998</v>
      </c>
      <c r="D21" s="252">
        <f t="shared" ref="D21:D23" si="2">D22</f>
        <v>7737.132419999999</v>
      </c>
    </row>
    <row r="22" spans="1:4" ht="23.1" customHeight="1" x14ac:dyDescent="0.25">
      <c r="A22" s="250" t="s">
        <v>364</v>
      </c>
      <c r="B22" s="251" t="s">
        <v>365</v>
      </c>
      <c r="C22" s="252">
        <f>C23</f>
        <v>8286.240429999998</v>
      </c>
      <c r="D22" s="252">
        <f t="shared" si="2"/>
        <v>7737.132419999999</v>
      </c>
    </row>
    <row r="23" spans="1:4" ht="31.5" customHeight="1" x14ac:dyDescent="0.25">
      <c r="A23" s="250" t="s">
        <v>366</v>
      </c>
      <c r="B23" s="251" t="s">
        <v>367</v>
      </c>
      <c r="C23" s="252">
        <f>C24</f>
        <v>8286.240429999998</v>
      </c>
      <c r="D23" s="252">
        <f t="shared" si="2"/>
        <v>7737.132419999999</v>
      </c>
    </row>
    <row r="24" spans="1:4" ht="31.5" customHeight="1" x14ac:dyDescent="0.25">
      <c r="A24" s="254" t="s">
        <v>368</v>
      </c>
      <c r="B24" s="255" t="s">
        <v>369</v>
      </c>
      <c r="C24" s="256">
        <f>'Приложение № 3'!D38</f>
        <v>8286.240429999998</v>
      </c>
      <c r="D24" s="256">
        <f>'Приложение № 3'!E38</f>
        <v>7737.132419999999</v>
      </c>
    </row>
    <row r="25" spans="1:4" ht="31.5" customHeight="1" x14ac:dyDescent="0.25">
      <c r="A25" s="257" t="s">
        <v>370</v>
      </c>
      <c r="B25" s="258"/>
      <c r="C25" s="259">
        <f>C11+C16</f>
        <v>-109.30299999999806</v>
      </c>
      <c r="D25" s="259">
        <f t="shared" ref="D25" si="3">D11+D16</f>
        <v>-93.979739999998856</v>
      </c>
    </row>
  </sheetData>
  <mergeCells count="10">
    <mergeCell ref="A8:D8"/>
    <mergeCell ref="A9:A10"/>
    <mergeCell ref="B9:B10"/>
    <mergeCell ref="C9:D9"/>
    <mergeCell ref="A7:D7"/>
    <mergeCell ref="C1:D1"/>
    <mergeCell ref="B2:D2"/>
    <mergeCell ref="B3:D3"/>
    <mergeCell ref="B4:D4"/>
    <mergeCell ref="C5:D5"/>
  </mergeCells>
  <pageMargins left="0.55118110236220474" right="0.19685039370078741" top="0.78740157480314965" bottom="0.78740157480314965" header="0.51181102362204722" footer="0.51181102362204722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E46"/>
  <sheetViews>
    <sheetView view="pageBreakPreview" topLeftCell="A4" zoomScaleNormal="100" zoomScaleSheetLayoutView="100" workbookViewId="0">
      <selection activeCell="D5" sqref="D5:E5"/>
    </sheetView>
  </sheetViews>
  <sheetFormatPr defaultColWidth="9.109375" defaultRowHeight="15.6" x14ac:dyDescent="0.3"/>
  <cols>
    <col min="1" max="1" width="54.88671875" style="60" customWidth="1"/>
    <col min="2" max="2" width="8.109375" style="93" customWidth="1"/>
    <col min="3" max="3" width="7.44140625" style="60" customWidth="1"/>
    <col min="4" max="5" width="17.6640625" style="60" customWidth="1"/>
    <col min="6" max="16384" width="9.109375" style="60"/>
  </cols>
  <sheetData>
    <row r="1" spans="1:5" ht="20.100000000000001" customHeight="1" x14ac:dyDescent="0.3">
      <c r="B1" s="61"/>
      <c r="C1" s="62"/>
      <c r="D1" s="283" t="s">
        <v>337</v>
      </c>
      <c r="E1" s="283"/>
    </row>
    <row r="2" spans="1:5" ht="20.100000000000001" customHeight="1" x14ac:dyDescent="0.3">
      <c r="B2" s="61"/>
      <c r="C2" s="62"/>
      <c r="D2" s="283" t="s">
        <v>100</v>
      </c>
      <c r="E2" s="283"/>
    </row>
    <row r="3" spans="1:5" ht="20.100000000000001" customHeight="1" x14ac:dyDescent="0.3">
      <c r="B3" s="6"/>
      <c r="C3" s="283" t="s">
        <v>163</v>
      </c>
      <c r="D3" s="283"/>
      <c r="E3" s="283"/>
    </row>
    <row r="4" spans="1:5" ht="35.25" customHeight="1" x14ac:dyDescent="0.3">
      <c r="B4" s="6"/>
      <c r="C4" s="283" t="s">
        <v>101</v>
      </c>
      <c r="D4" s="283"/>
      <c r="E4" s="283"/>
    </row>
    <row r="5" spans="1:5" ht="20.100000000000001" customHeight="1" x14ac:dyDescent="0.3">
      <c r="B5" s="6"/>
      <c r="C5" s="5"/>
      <c r="D5" s="298" t="s">
        <v>404</v>
      </c>
      <c r="E5" s="298"/>
    </row>
    <row r="6" spans="1:5" x14ac:dyDescent="0.3">
      <c r="B6" s="6"/>
      <c r="C6" s="5"/>
      <c r="D6" s="44"/>
      <c r="E6" s="44"/>
    </row>
    <row r="7" spans="1:5" ht="47.1" customHeight="1" x14ac:dyDescent="0.3">
      <c r="A7" s="288" t="s">
        <v>164</v>
      </c>
      <c r="B7" s="288"/>
      <c r="C7" s="288"/>
      <c r="D7" s="288"/>
      <c r="E7" s="288"/>
    </row>
    <row r="8" spans="1:5" ht="18" hidden="1" customHeight="1" x14ac:dyDescent="0.3">
      <c r="A8" s="284" t="s">
        <v>155</v>
      </c>
      <c r="B8" s="284"/>
      <c r="C8" s="284"/>
      <c r="D8" s="284"/>
      <c r="E8" s="284"/>
    </row>
    <row r="9" spans="1:5" ht="17.399999999999999" customHeight="1" x14ac:dyDescent="0.3">
      <c r="A9" s="285" t="s">
        <v>156</v>
      </c>
      <c r="B9" s="286" t="s">
        <v>157</v>
      </c>
      <c r="C9" s="285" t="s">
        <v>158</v>
      </c>
      <c r="D9" s="287" t="s">
        <v>56</v>
      </c>
      <c r="E9" s="287"/>
    </row>
    <row r="10" spans="1:5" ht="38.25" customHeight="1" x14ac:dyDescent="0.3">
      <c r="A10" s="285"/>
      <c r="B10" s="286"/>
      <c r="C10" s="285"/>
      <c r="D10" s="269" t="s">
        <v>401</v>
      </c>
      <c r="E10" s="270" t="s">
        <v>402</v>
      </c>
    </row>
    <row r="11" spans="1:5" ht="20.100000000000001" customHeight="1" x14ac:dyDescent="0.3">
      <c r="A11" s="64" t="s">
        <v>3</v>
      </c>
      <c r="B11" s="65" t="s">
        <v>42</v>
      </c>
      <c r="C11" s="65" t="s">
        <v>44</v>
      </c>
      <c r="D11" s="66">
        <f>SUM(D12:D18)</f>
        <v>4965.3899999999994</v>
      </c>
      <c r="E11" s="66">
        <f>SUM(E12:E18)</f>
        <v>4395.3386399999999</v>
      </c>
    </row>
    <row r="12" spans="1:5" ht="48.6" customHeight="1" x14ac:dyDescent="0.3">
      <c r="A12" s="67" t="s">
        <v>28</v>
      </c>
      <c r="B12" s="68" t="s">
        <v>159</v>
      </c>
      <c r="C12" s="68" t="s">
        <v>160</v>
      </c>
      <c r="D12" s="69">
        <f>'Приложение № 4'!G13</f>
        <v>820.06</v>
      </c>
      <c r="E12" s="69">
        <f>'Приложение № 4'!H13</f>
        <v>895.17575999999997</v>
      </c>
    </row>
    <row r="13" spans="1:5" ht="47.4" hidden="1" customHeight="1" x14ac:dyDescent="0.3">
      <c r="A13" s="67" t="s">
        <v>161</v>
      </c>
      <c r="B13" s="68" t="s">
        <v>42</v>
      </c>
      <c r="C13" s="68" t="s">
        <v>46</v>
      </c>
      <c r="D13" s="69">
        <f>'Приложение № 4'!G19</f>
        <v>0</v>
      </c>
      <c r="E13" s="69">
        <f>'Приложение № 4'!H19</f>
        <v>0</v>
      </c>
    </row>
    <row r="14" spans="1:5" ht="62.1" customHeight="1" x14ac:dyDescent="0.3">
      <c r="A14" s="67" t="s">
        <v>4</v>
      </c>
      <c r="B14" s="68" t="s">
        <v>42</v>
      </c>
      <c r="C14" s="68" t="s">
        <v>47</v>
      </c>
      <c r="D14" s="69">
        <f>'Приложение № 4'!G25</f>
        <v>3345.56</v>
      </c>
      <c r="E14" s="69">
        <f>'Приложение № 4'!H25</f>
        <v>3221.9355799999998</v>
      </c>
    </row>
    <row r="15" spans="1:5" ht="51.6" customHeight="1" x14ac:dyDescent="0.3">
      <c r="A15" s="70" t="s">
        <v>23</v>
      </c>
      <c r="B15" s="68" t="s">
        <v>42</v>
      </c>
      <c r="C15" s="68" t="s">
        <v>48</v>
      </c>
      <c r="D15" s="69">
        <f>'Приложение № 4'!G42</f>
        <v>37.5</v>
      </c>
      <c r="E15" s="69">
        <f>'Приложение № 4'!H42</f>
        <v>37.5</v>
      </c>
    </row>
    <row r="16" spans="1:5" ht="20.100000000000001" customHeight="1" x14ac:dyDescent="0.3">
      <c r="A16" s="20" t="s">
        <v>371</v>
      </c>
      <c r="B16" s="68" t="s">
        <v>42</v>
      </c>
      <c r="C16" s="68" t="s">
        <v>55</v>
      </c>
      <c r="D16" s="69">
        <f>'Приложение № 4'!G48</f>
        <v>226.32</v>
      </c>
      <c r="E16" s="69">
        <f>'Приложение № 4'!H48</f>
        <v>33</v>
      </c>
    </row>
    <row r="17" spans="1:5" ht="24.9" customHeight="1" x14ac:dyDescent="0.3">
      <c r="A17" s="264" t="s">
        <v>24</v>
      </c>
      <c r="B17" s="68" t="s">
        <v>42</v>
      </c>
      <c r="C17" s="68">
        <v>11</v>
      </c>
      <c r="D17" s="69">
        <f>'Приложение № 4'!G54</f>
        <v>8</v>
      </c>
      <c r="E17" s="69">
        <f>'Приложение № 4'!H54</f>
        <v>8</v>
      </c>
    </row>
    <row r="18" spans="1:5" ht="21" customHeight="1" x14ac:dyDescent="0.3">
      <c r="A18" s="70" t="s">
        <v>5</v>
      </c>
      <c r="B18" s="71" t="s">
        <v>42</v>
      </c>
      <c r="C18" s="71">
        <v>13</v>
      </c>
      <c r="D18" s="72">
        <f>'Приложение № 4'!G59</f>
        <v>527.95000000000005</v>
      </c>
      <c r="E18" s="72">
        <f>'Приложение № 4'!H59</f>
        <v>199.72730000000001</v>
      </c>
    </row>
    <row r="19" spans="1:5" ht="20.100000000000001" customHeight="1" x14ac:dyDescent="0.3">
      <c r="A19" s="73" t="s">
        <v>26</v>
      </c>
      <c r="B19" s="74" t="s">
        <v>45</v>
      </c>
      <c r="C19" s="74" t="s">
        <v>44</v>
      </c>
      <c r="D19" s="66">
        <f>D20</f>
        <v>125.3429</v>
      </c>
      <c r="E19" s="66">
        <f t="shared" ref="E19" si="0">E20</f>
        <v>125.3429</v>
      </c>
    </row>
    <row r="20" spans="1:5" ht="20.100000000000001" customHeight="1" x14ac:dyDescent="0.3">
      <c r="A20" s="70" t="s">
        <v>27</v>
      </c>
      <c r="B20" s="71" t="s">
        <v>45</v>
      </c>
      <c r="C20" s="71" t="s">
        <v>46</v>
      </c>
      <c r="D20" s="72">
        <f>'Приложение № 4'!G73</f>
        <v>125.3429</v>
      </c>
      <c r="E20" s="72">
        <f>'Приложение № 4'!H73</f>
        <v>125.3429</v>
      </c>
    </row>
    <row r="21" spans="1:5" ht="38.25" customHeight="1" x14ac:dyDescent="0.3">
      <c r="A21" s="73" t="s">
        <v>36</v>
      </c>
      <c r="B21" s="74" t="s">
        <v>46</v>
      </c>
      <c r="C21" s="74" t="s">
        <v>44</v>
      </c>
      <c r="D21" s="66">
        <f>SUM(D22)</f>
        <v>110</v>
      </c>
      <c r="E21" s="66">
        <f t="shared" ref="E21" si="1">SUM(E22)</f>
        <v>112.324</v>
      </c>
    </row>
    <row r="22" spans="1:5" ht="47.1" customHeight="1" x14ac:dyDescent="0.3">
      <c r="A22" s="70" t="s">
        <v>98</v>
      </c>
      <c r="B22" s="71" t="s">
        <v>46</v>
      </c>
      <c r="C22" s="71">
        <v>10</v>
      </c>
      <c r="D22" s="72">
        <f>'Приложение № 4'!G81</f>
        <v>110</v>
      </c>
      <c r="E22" s="72">
        <f>'Приложение № 4'!H81</f>
        <v>112.324</v>
      </c>
    </row>
    <row r="23" spans="1:5" ht="27" customHeight="1" x14ac:dyDescent="0.3">
      <c r="A23" s="75" t="s">
        <v>6</v>
      </c>
      <c r="B23" s="76" t="s">
        <v>47</v>
      </c>
      <c r="C23" s="76" t="s">
        <v>44</v>
      </c>
      <c r="D23" s="66">
        <f>SUM(D24:D25)</f>
        <v>1617.9945299999999</v>
      </c>
      <c r="E23" s="66">
        <f t="shared" ref="E23" si="2">SUM(E24:E25)</f>
        <v>1619.92778</v>
      </c>
    </row>
    <row r="24" spans="1:5" ht="20.100000000000001" customHeight="1" x14ac:dyDescent="0.3">
      <c r="A24" s="77" t="s">
        <v>8</v>
      </c>
      <c r="B24" s="78" t="s">
        <v>47</v>
      </c>
      <c r="C24" s="78" t="s">
        <v>52</v>
      </c>
      <c r="D24" s="69">
        <f>'Приложение № 4'!G93</f>
        <v>1617.9945299999999</v>
      </c>
      <c r="E24" s="69">
        <f>'Приложение № 4'!H93</f>
        <v>1619.92778</v>
      </c>
    </row>
    <row r="25" spans="1:5" ht="21" hidden="1" customHeight="1" x14ac:dyDescent="0.3">
      <c r="A25" s="79" t="s">
        <v>9</v>
      </c>
      <c r="B25" s="80" t="s">
        <v>47</v>
      </c>
      <c r="C25" s="80" t="s">
        <v>53</v>
      </c>
      <c r="D25" s="72"/>
      <c r="E25" s="72"/>
    </row>
    <row r="26" spans="1:5" ht="20.100000000000001" customHeight="1" x14ac:dyDescent="0.3">
      <c r="A26" s="75" t="s">
        <v>10</v>
      </c>
      <c r="B26" s="65" t="s">
        <v>54</v>
      </c>
      <c r="C26" s="65" t="s">
        <v>44</v>
      </c>
      <c r="D26" s="66">
        <f>SUM(D27:D29)</f>
        <v>1167.5130000000001</v>
      </c>
      <c r="E26" s="66">
        <f t="shared" ref="E26" si="3">SUM(E27:E29)</f>
        <v>1184.1991</v>
      </c>
    </row>
    <row r="27" spans="1:5" ht="20.100000000000001" hidden="1" customHeight="1" x14ac:dyDescent="0.3">
      <c r="A27" s="77" t="s">
        <v>35</v>
      </c>
      <c r="B27" s="78" t="s">
        <v>54</v>
      </c>
      <c r="C27" s="78" t="s">
        <v>42</v>
      </c>
      <c r="D27" s="69"/>
      <c r="E27" s="69"/>
    </row>
    <row r="28" spans="1:5" ht="20.100000000000001" hidden="1" customHeight="1" x14ac:dyDescent="0.3">
      <c r="A28" s="77" t="s">
        <v>11</v>
      </c>
      <c r="B28" s="81" t="s">
        <v>54</v>
      </c>
      <c r="C28" s="81" t="s">
        <v>45</v>
      </c>
      <c r="D28" s="69"/>
      <c r="E28" s="69"/>
    </row>
    <row r="29" spans="1:5" ht="20.100000000000001" customHeight="1" x14ac:dyDescent="0.3">
      <c r="A29" s="82" t="s">
        <v>12</v>
      </c>
      <c r="B29" s="83" t="s">
        <v>54</v>
      </c>
      <c r="C29" s="83" t="s">
        <v>46</v>
      </c>
      <c r="D29" s="72">
        <f>'Приложение № 4'!G135</f>
        <v>1167.5130000000001</v>
      </c>
      <c r="E29" s="72">
        <f>'Приложение № 4'!H135</f>
        <v>1184.1991</v>
      </c>
    </row>
    <row r="30" spans="1:5" ht="20.100000000000001" hidden="1" customHeight="1" x14ac:dyDescent="0.3">
      <c r="A30" s="75" t="s">
        <v>17</v>
      </c>
      <c r="B30" s="65" t="s">
        <v>55</v>
      </c>
      <c r="C30" s="65" t="s">
        <v>44</v>
      </c>
      <c r="D30" s="66">
        <f>SUM(D31)</f>
        <v>0</v>
      </c>
      <c r="E30" s="66">
        <f t="shared" ref="E30" si="4">SUM(E31)</f>
        <v>0</v>
      </c>
    </row>
    <row r="31" spans="1:5" ht="20.100000000000001" hidden="1" customHeight="1" x14ac:dyDescent="0.3">
      <c r="A31" s="79" t="s">
        <v>33</v>
      </c>
      <c r="B31" s="80" t="s">
        <v>55</v>
      </c>
      <c r="C31" s="80" t="s">
        <v>42</v>
      </c>
      <c r="D31" s="72"/>
      <c r="E31" s="72"/>
    </row>
    <row r="32" spans="1:5" ht="20.100000000000001" customHeight="1" x14ac:dyDescent="0.3">
      <c r="A32" s="84" t="s">
        <v>39</v>
      </c>
      <c r="B32" s="65" t="s">
        <v>40</v>
      </c>
      <c r="C32" s="65" t="s">
        <v>44</v>
      </c>
      <c r="D32" s="66">
        <f>D33</f>
        <v>300</v>
      </c>
      <c r="E32" s="66">
        <f t="shared" ref="E32" si="5">E33</f>
        <v>300</v>
      </c>
    </row>
    <row r="33" spans="1:5" ht="20.100000000000001" customHeight="1" x14ac:dyDescent="0.3">
      <c r="A33" s="85" t="s">
        <v>41</v>
      </c>
      <c r="B33" s="80" t="s">
        <v>40</v>
      </c>
      <c r="C33" s="80" t="s">
        <v>42</v>
      </c>
      <c r="D33" s="72">
        <f>'Приложение № 4'!G165</f>
        <v>300</v>
      </c>
      <c r="E33" s="72">
        <f>'Приложение № 4'!H165</f>
        <v>300</v>
      </c>
    </row>
    <row r="34" spans="1:5" ht="20.100000000000001" hidden="1" customHeight="1" x14ac:dyDescent="0.3">
      <c r="A34" s="75" t="s">
        <v>19</v>
      </c>
      <c r="B34" s="65" t="s">
        <v>51</v>
      </c>
      <c r="C34" s="65" t="s">
        <v>44</v>
      </c>
      <c r="D34" s="66">
        <f>D35</f>
        <v>0</v>
      </c>
      <c r="E34" s="66">
        <f t="shared" ref="E34" si="6">E35</f>
        <v>0</v>
      </c>
    </row>
    <row r="35" spans="1:5" ht="20.100000000000001" hidden="1" customHeight="1" x14ac:dyDescent="0.3">
      <c r="A35" s="79" t="s">
        <v>29</v>
      </c>
      <c r="B35" s="83" t="s">
        <v>51</v>
      </c>
      <c r="C35" s="83" t="s">
        <v>42</v>
      </c>
      <c r="D35" s="86">
        <f>'Приложение № 4'!G176</f>
        <v>0</v>
      </c>
      <c r="E35" s="86">
        <f>'Приложение № 4'!H176</f>
        <v>0</v>
      </c>
    </row>
    <row r="36" spans="1:5" ht="20.100000000000001" hidden="1" customHeight="1" x14ac:dyDescent="0.3">
      <c r="A36" s="75" t="s">
        <v>21</v>
      </c>
      <c r="B36" s="88" t="s">
        <v>49</v>
      </c>
      <c r="C36" s="88" t="s">
        <v>44</v>
      </c>
      <c r="D36" s="66">
        <f>D37</f>
        <v>0</v>
      </c>
      <c r="E36" s="66">
        <f t="shared" ref="E36" si="7">E37</f>
        <v>0</v>
      </c>
    </row>
    <row r="37" spans="1:5" ht="20.100000000000001" hidden="1" customHeight="1" x14ac:dyDescent="0.3">
      <c r="A37" s="89" t="s">
        <v>162</v>
      </c>
      <c r="B37" s="90" t="s">
        <v>49</v>
      </c>
      <c r="C37" s="90" t="s">
        <v>45</v>
      </c>
      <c r="D37" s="86">
        <f>'Приложение № 4'!G182</f>
        <v>0</v>
      </c>
      <c r="E37" s="86">
        <f>'Приложение № 4'!H182</f>
        <v>0</v>
      </c>
    </row>
    <row r="38" spans="1:5" ht="24.9" customHeight="1" x14ac:dyDescent="0.3">
      <c r="A38" s="282" t="s">
        <v>57</v>
      </c>
      <c r="B38" s="282"/>
      <c r="C38" s="282"/>
      <c r="D38" s="50">
        <f>D11+D19+D21+D23+D26+D30+D32+D34+D36</f>
        <v>8286.240429999998</v>
      </c>
      <c r="E38" s="50">
        <f>E11+E19+E21+E23+E26+E30+E32+E34+E36</f>
        <v>7737.132419999999</v>
      </c>
    </row>
    <row r="39" spans="1:5" x14ac:dyDescent="0.3">
      <c r="A39" s="1"/>
      <c r="B39" s="91"/>
      <c r="C39" s="87"/>
      <c r="D39" s="87"/>
      <c r="E39" s="87"/>
    </row>
    <row r="40" spans="1:5" x14ac:dyDescent="0.3">
      <c r="A40" s="87"/>
      <c r="B40" s="91"/>
      <c r="C40" s="87"/>
      <c r="D40" s="87"/>
      <c r="E40" s="92"/>
    </row>
    <row r="41" spans="1:5" x14ac:dyDescent="0.3">
      <c r="E41" s="63"/>
    </row>
    <row r="42" spans="1:5" x14ac:dyDescent="0.3">
      <c r="A42" s="94"/>
    </row>
    <row r="43" spans="1:5" x14ac:dyDescent="0.3">
      <c r="E43" s="63"/>
    </row>
    <row r="46" spans="1:5" x14ac:dyDescent="0.3">
      <c r="D46" s="95"/>
    </row>
  </sheetData>
  <mergeCells count="12">
    <mergeCell ref="A38:C38"/>
    <mergeCell ref="D1:E1"/>
    <mergeCell ref="D2:E2"/>
    <mergeCell ref="C3:E3"/>
    <mergeCell ref="C4:E4"/>
    <mergeCell ref="D5:E5"/>
    <mergeCell ref="A8:E8"/>
    <mergeCell ref="A9:A10"/>
    <mergeCell ref="B9:B10"/>
    <mergeCell ref="C9:C10"/>
    <mergeCell ref="D9:E9"/>
    <mergeCell ref="A7:E7"/>
  </mergeCells>
  <printOptions horizontalCentered="1"/>
  <pageMargins left="0.47244094488188981" right="0.39370078740157483" top="0.78740157480314965" bottom="0.39370078740157483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95"/>
  <sheetViews>
    <sheetView view="pageBreakPreview" zoomScale="108" zoomScaleNormal="100" zoomScaleSheetLayoutView="108" workbookViewId="0">
      <selection activeCell="G5" sqref="G5: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16384" width="9.109375" style="2"/>
  </cols>
  <sheetData>
    <row r="1" spans="1:8" ht="20.100000000000001" customHeight="1" x14ac:dyDescent="0.3">
      <c r="B1" s="3"/>
      <c r="C1" s="4"/>
      <c r="D1" s="3"/>
      <c r="E1" s="4"/>
      <c r="F1" s="4"/>
      <c r="G1" s="283" t="s">
        <v>182</v>
      </c>
      <c r="H1" s="283"/>
    </row>
    <row r="2" spans="1:8" ht="20.100000000000001" customHeight="1" x14ac:dyDescent="0.3">
      <c r="B2" s="3"/>
      <c r="C2" s="4"/>
      <c r="D2" s="3"/>
      <c r="E2" s="4"/>
      <c r="F2" s="4"/>
      <c r="G2" s="283" t="s">
        <v>100</v>
      </c>
      <c r="H2" s="283"/>
    </row>
    <row r="3" spans="1:8" ht="20.100000000000001" customHeight="1" x14ac:dyDescent="0.3">
      <c r="B3" s="5"/>
      <c r="C3" s="6"/>
      <c r="D3" s="5"/>
      <c r="E3" s="15"/>
      <c r="F3" s="283" t="s">
        <v>165</v>
      </c>
      <c r="G3" s="283"/>
      <c r="H3" s="283"/>
    </row>
    <row r="4" spans="1:8" ht="31.5" customHeight="1" x14ac:dyDescent="0.3">
      <c r="B4" s="5"/>
      <c r="C4" s="6"/>
      <c r="D4" s="5"/>
      <c r="E4" s="15"/>
      <c r="F4" s="283" t="s">
        <v>101</v>
      </c>
      <c r="G4" s="283"/>
      <c r="H4" s="283"/>
    </row>
    <row r="5" spans="1:8" ht="20.100000000000001" customHeight="1" x14ac:dyDescent="0.3">
      <c r="B5" s="5"/>
      <c r="C5" s="6"/>
      <c r="D5" s="5"/>
      <c r="E5" s="15"/>
      <c r="F5" s="97"/>
      <c r="G5" s="298" t="s">
        <v>404</v>
      </c>
      <c r="H5" s="298"/>
    </row>
    <row r="6" spans="1:8" x14ac:dyDescent="0.3">
      <c r="B6" s="5"/>
      <c r="C6" s="6"/>
      <c r="D6" s="5"/>
      <c r="E6" s="15"/>
      <c r="F6" s="97"/>
      <c r="G6" s="7"/>
      <c r="H6" s="7"/>
    </row>
    <row r="7" spans="1:8" ht="52.5" customHeight="1" x14ac:dyDescent="0.3">
      <c r="A7" s="288" t="s">
        <v>183</v>
      </c>
      <c r="B7" s="288"/>
      <c r="C7" s="288"/>
      <c r="D7" s="288"/>
      <c r="E7" s="288"/>
      <c r="F7" s="288"/>
      <c r="G7" s="288"/>
      <c r="H7" s="288"/>
    </row>
    <row r="8" spans="1:8" ht="60" hidden="1" customHeight="1" x14ac:dyDescent="0.3">
      <c r="A8" s="284" t="s">
        <v>99</v>
      </c>
      <c r="B8" s="284"/>
      <c r="C8" s="284"/>
      <c r="D8" s="284"/>
      <c r="E8" s="284"/>
      <c r="F8" s="284"/>
      <c r="G8" s="284"/>
      <c r="H8" s="284"/>
    </row>
    <row r="9" spans="1:8" ht="17.399999999999999" customHeight="1" x14ac:dyDescent="0.3">
      <c r="A9" s="285" t="s">
        <v>0</v>
      </c>
      <c r="B9" s="287" t="s">
        <v>1</v>
      </c>
      <c r="C9" s="286" t="s">
        <v>102</v>
      </c>
      <c r="D9" s="285" t="s">
        <v>103</v>
      </c>
      <c r="E9" s="286" t="s">
        <v>2</v>
      </c>
      <c r="F9" s="286" t="s">
        <v>104</v>
      </c>
      <c r="G9" s="287" t="s">
        <v>56</v>
      </c>
      <c r="H9" s="287"/>
    </row>
    <row r="10" spans="1:8" ht="38.25" customHeight="1" x14ac:dyDescent="0.3">
      <c r="A10" s="285"/>
      <c r="B10" s="287"/>
      <c r="C10" s="286"/>
      <c r="D10" s="285"/>
      <c r="E10" s="286"/>
      <c r="F10" s="286"/>
      <c r="G10" s="269" t="s">
        <v>401</v>
      </c>
      <c r="H10" s="270" t="s">
        <v>402</v>
      </c>
    </row>
    <row r="11" spans="1:8" ht="35.1" customHeight="1" x14ac:dyDescent="0.3">
      <c r="A11" s="9" t="s">
        <v>166</v>
      </c>
      <c r="B11" s="10">
        <v>793</v>
      </c>
      <c r="C11" s="11"/>
      <c r="D11" s="12"/>
      <c r="E11" s="43"/>
      <c r="F11" s="11"/>
      <c r="G11" s="164">
        <f>G187</f>
        <v>8286.240429999998</v>
      </c>
      <c r="H11" s="164">
        <f>H187</f>
        <v>7737.132419999999</v>
      </c>
    </row>
    <row r="12" spans="1:8" ht="20.100000000000001" customHeight="1" x14ac:dyDescent="0.3">
      <c r="A12" s="9" t="s">
        <v>3</v>
      </c>
      <c r="B12" s="10">
        <v>793</v>
      </c>
      <c r="C12" s="13" t="s">
        <v>42</v>
      </c>
      <c r="D12" s="13" t="s">
        <v>44</v>
      </c>
      <c r="E12" s="96" t="s">
        <v>167</v>
      </c>
      <c r="F12" s="48" t="s">
        <v>168</v>
      </c>
      <c r="G12" s="165">
        <f>G13+G19+G25+G42+G54+G59+G48</f>
        <v>4965.3899999999994</v>
      </c>
      <c r="H12" s="165">
        <f>H13+H19+H25+H42+H54+H59+H48</f>
        <v>4395.3386399999999</v>
      </c>
    </row>
    <row r="13" spans="1:8" ht="35.1" customHeight="1" x14ac:dyDescent="0.3">
      <c r="A13" s="22" t="s">
        <v>28</v>
      </c>
      <c r="B13" s="23">
        <v>793</v>
      </c>
      <c r="C13" s="24" t="s">
        <v>42</v>
      </c>
      <c r="D13" s="24" t="s">
        <v>45</v>
      </c>
      <c r="E13" s="96" t="s">
        <v>167</v>
      </c>
      <c r="F13" s="48" t="s">
        <v>168</v>
      </c>
      <c r="G13" s="166">
        <f>G14</f>
        <v>820.06</v>
      </c>
      <c r="H13" s="166">
        <f t="shared" ref="H13:H17" si="0">H14</f>
        <v>895.17575999999997</v>
      </c>
    </row>
    <row r="14" spans="1:8" ht="35.1" customHeight="1" x14ac:dyDescent="0.3">
      <c r="A14" s="21" t="s">
        <v>170</v>
      </c>
      <c r="B14" s="25">
        <v>793</v>
      </c>
      <c r="C14" s="26" t="s">
        <v>42</v>
      </c>
      <c r="D14" s="26" t="s">
        <v>45</v>
      </c>
      <c r="E14" s="45" t="s">
        <v>113</v>
      </c>
      <c r="F14" s="98" t="s">
        <v>168</v>
      </c>
      <c r="G14" s="167">
        <f>G15</f>
        <v>820.06</v>
      </c>
      <c r="H14" s="167">
        <f t="shared" si="0"/>
        <v>895.17575999999997</v>
      </c>
    </row>
    <row r="15" spans="1:8" ht="20.100000000000001" customHeight="1" x14ac:dyDescent="0.3">
      <c r="A15" s="20" t="s">
        <v>63</v>
      </c>
      <c r="B15" s="27">
        <v>793</v>
      </c>
      <c r="C15" s="28" t="s">
        <v>42</v>
      </c>
      <c r="D15" s="28" t="s">
        <v>45</v>
      </c>
      <c r="E15" s="46" t="s">
        <v>114</v>
      </c>
      <c r="F15" s="39" t="s">
        <v>168</v>
      </c>
      <c r="G15" s="168">
        <f>G16</f>
        <v>820.06</v>
      </c>
      <c r="H15" s="168">
        <f t="shared" si="0"/>
        <v>895.17575999999997</v>
      </c>
    </row>
    <row r="16" spans="1:8" ht="35.1" customHeight="1" x14ac:dyDescent="0.3">
      <c r="A16" s="29" t="s">
        <v>59</v>
      </c>
      <c r="B16" s="27">
        <v>793</v>
      </c>
      <c r="C16" s="28" t="s">
        <v>42</v>
      </c>
      <c r="D16" s="28" t="s">
        <v>45</v>
      </c>
      <c r="E16" s="46" t="s">
        <v>115</v>
      </c>
      <c r="F16" s="39" t="s">
        <v>168</v>
      </c>
      <c r="G16" s="168">
        <f>G17</f>
        <v>820.06</v>
      </c>
      <c r="H16" s="168">
        <f t="shared" si="0"/>
        <v>895.17575999999997</v>
      </c>
    </row>
    <row r="17" spans="1:8" ht="69.900000000000006" customHeight="1" x14ac:dyDescent="0.3">
      <c r="A17" s="29" t="s">
        <v>13</v>
      </c>
      <c r="B17" s="27">
        <v>793</v>
      </c>
      <c r="C17" s="28" t="s">
        <v>42</v>
      </c>
      <c r="D17" s="28" t="s">
        <v>45</v>
      </c>
      <c r="E17" s="46" t="s">
        <v>115</v>
      </c>
      <c r="F17" s="28">
        <v>100</v>
      </c>
      <c r="G17" s="169">
        <f>G18</f>
        <v>820.06</v>
      </c>
      <c r="H17" s="169">
        <f t="shared" si="0"/>
        <v>895.17575999999997</v>
      </c>
    </row>
    <row r="18" spans="1:8" ht="35.1" customHeight="1" x14ac:dyDescent="0.3">
      <c r="A18" s="30" t="s">
        <v>14</v>
      </c>
      <c r="B18" s="31">
        <v>793</v>
      </c>
      <c r="C18" s="32" t="s">
        <v>42</v>
      </c>
      <c r="D18" s="32" t="s">
        <v>45</v>
      </c>
      <c r="E18" s="47" t="s">
        <v>115</v>
      </c>
      <c r="F18" s="32">
        <v>120</v>
      </c>
      <c r="G18" s="170">
        <v>820.06</v>
      </c>
      <c r="H18" s="170">
        <v>895.17575999999997</v>
      </c>
    </row>
    <row r="19" spans="1:8" ht="50.1" hidden="1" customHeight="1" x14ac:dyDescent="0.3">
      <c r="A19" s="19" t="s">
        <v>58</v>
      </c>
      <c r="B19" s="23">
        <v>793</v>
      </c>
      <c r="C19" s="24" t="s">
        <v>42</v>
      </c>
      <c r="D19" s="24" t="s">
        <v>46</v>
      </c>
      <c r="E19" s="41"/>
      <c r="F19" s="35"/>
      <c r="G19" s="171">
        <f>G20</f>
        <v>0</v>
      </c>
      <c r="H19" s="171">
        <f t="shared" ref="H19:H23" si="1">H20</f>
        <v>0</v>
      </c>
    </row>
    <row r="20" spans="1:8" ht="20.100000000000001" hidden="1" customHeight="1" x14ac:dyDescent="0.3">
      <c r="A20" s="21" t="s">
        <v>116</v>
      </c>
      <c r="B20" s="25">
        <v>793</v>
      </c>
      <c r="C20" s="26" t="s">
        <v>42</v>
      </c>
      <c r="D20" s="26" t="s">
        <v>46</v>
      </c>
      <c r="E20" s="45" t="s">
        <v>117</v>
      </c>
      <c r="F20" s="26"/>
      <c r="G20" s="172">
        <f>G21</f>
        <v>0</v>
      </c>
      <c r="H20" s="172">
        <f t="shared" si="1"/>
        <v>0</v>
      </c>
    </row>
    <row r="21" spans="1:8" ht="20.100000000000001" hidden="1" customHeight="1" x14ac:dyDescent="0.3">
      <c r="A21" s="20" t="s">
        <v>118</v>
      </c>
      <c r="B21" s="27">
        <v>793</v>
      </c>
      <c r="C21" s="28" t="s">
        <v>42</v>
      </c>
      <c r="D21" s="28" t="s">
        <v>46</v>
      </c>
      <c r="E21" s="46" t="s">
        <v>119</v>
      </c>
      <c r="F21" s="28"/>
      <c r="G21" s="169">
        <f>G22</f>
        <v>0</v>
      </c>
      <c r="H21" s="169">
        <f t="shared" si="1"/>
        <v>0</v>
      </c>
    </row>
    <row r="22" spans="1:8" ht="20.100000000000001" hidden="1" customHeight="1" x14ac:dyDescent="0.3">
      <c r="A22" s="29" t="s">
        <v>120</v>
      </c>
      <c r="B22" s="27">
        <v>793</v>
      </c>
      <c r="C22" s="28" t="s">
        <v>42</v>
      </c>
      <c r="D22" s="28" t="s">
        <v>46</v>
      </c>
      <c r="E22" s="46" t="s">
        <v>121</v>
      </c>
      <c r="F22" s="28"/>
      <c r="G22" s="169">
        <f>G23</f>
        <v>0</v>
      </c>
      <c r="H22" s="169">
        <f t="shared" si="1"/>
        <v>0</v>
      </c>
    </row>
    <row r="23" spans="1:8" ht="69.900000000000006" hidden="1" customHeight="1" x14ac:dyDescent="0.3">
      <c r="A23" s="29" t="s">
        <v>13</v>
      </c>
      <c r="B23" s="27">
        <v>793</v>
      </c>
      <c r="C23" s="28" t="s">
        <v>42</v>
      </c>
      <c r="D23" s="28" t="s">
        <v>46</v>
      </c>
      <c r="E23" s="46" t="s">
        <v>121</v>
      </c>
      <c r="F23" s="39">
        <v>100</v>
      </c>
      <c r="G23" s="168">
        <f>G24</f>
        <v>0</v>
      </c>
      <c r="H23" s="168">
        <f t="shared" si="1"/>
        <v>0</v>
      </c>
    </row>
    <row r="24" spans="1:8" ht="35.1" hidden="1" customHeight="1" x14ac:dyDescent="0.3">
      <c r="A24" s="30" t="s">
        <v>14</v>
      </c>
      <c r="B24" s="31">
        <v>793</v>
      </c>
      <c r="C24" s="32" t="s">
        <v>42</v>
      </c>
      <c r="D24" s="32" t="s">
        <v>46</v>
      </c>
      <c r="E24" s="47" t="s">
        <v>121</v>
      </c>
      <c r="F24" s="32">
        <v>120</v>
      </c>
      <c r="G24" s="170"/>
      <c r="H24" s="170"/>
    </row>
    <row r="25" spans="1:8" ht="50.1" customHeight="1" x14ac:dyDescent="0.3">
      <c r="A25" s="22" t="s">
        <v>4</v>
      </c>
      <c r="B25" s="33">
        <v>793</v>
      </c>
      <c r="C25" s="24" t="s">
        <v>42</v>
      </c>
      <c r="D25" s="24" t="s">
        <v>47</v>
      </c>
      <c r="E25" s="96" t="s">
        <v>167</v>
      </c>
      <c r="F25" s="48" t="s">
        <v>168</v>
      </c>
      <c r="G25" s="166">
        <f>G26+G31</f>
        <v>3345.56</v>
      </c>
      <c r="H25" s="166">
        <f t="shared" ref="H25" si="2">H26+H31</f>
        <v>3221.9355799999998</v>
      </c>
    </row>
    <row r="26" spans="1:8" ht="20.100000000000001" customHeight="1" x14ac:dyDescent="0.3">
      <c r="A26" s="29" t="s">
        <v>106</v>
      </c>
      <c r="B26" s="27">
        <v>793</v>
      </c>
      <c r="C26" s="28" t="s">
        <v>42</v>
      </c>
      <c r="D26" s="28" t="s">
        <v>47</v>
      </c>
      <c r="E26" s="46" t="s">
        <v>105</v>
      </c>
      <c r="F26" s="39" t="s">
        <v>168</v>
      </c>
      <c r="G26" s="168">
        <f>G27</f>
        <v>87.5</v>
      </c>
      <c r="H26" s="168">
        <f t="shared" ref="H26:H29" si="3">H27</f>
        <v>87.5</v>
      </c>
    </row>
    <row r="27" spans="1:8" ht="20.100000000000001" customHeight="1" x14ac:dyDescent="0.3">
      <c r="A27" s="29" t="s">
        <v>107</v>
      </c>
      <c r="B27" s="27">
        <v>793</v>
      </c>
      <c r="C27" s="28" t="s">
        <v>42</v>
      </c>
      <c r="D27" s="28" t="s">
        <v>47</v>
      </c>
      <c r="E27" s="46" t="s">
        <v>108</v>
      </c>
      <c r="F27" s="39" t="s">
        <v>168</v>
      </c>
      <c r="G27" s="168">
        <f>G28</f>
        <v>87.5</v>
      </c>
      <c r="H27" s="168">
        <f t="shared" si="3"/>
        <v>87.5</v>
      </c>
    </row>
    <row r="28" spans="1:8" ht="35.1" customHeight="1" x14ac:dyDescent="0.3">
      <c r="A28" s="29" t="s">
        <v>22</v>
      </c>
      <c r="B28" s="27">
        <v>793</v>
      </c>
      <c r="C28" s="28" t="s">
        <v>42</v>
      </c>
      <c r="D28" s="28" t="s">
        <v>47</v>
      </c>
      <c r="E28" s="46" t="s">
        <v>111</v>
      </c>
      <c r="F28" s="39" t="s">
        <v>168</v>
      </c>
      <c r="G28" s="168">
        <f>G29</f>
        <v>87.5</v>
      </c>
      <c r="H28" s="168">
        <f t="shared" si="3"/>
        <v>87.5</v>
      </c>
    </row>
    <row r="29" spans="1:8" ht="35.1" customHeight="1" x14ac:dyDescent="0.3">
      <c r="A29" s="29" t="s">
        <v>32</v>
      </c>
      <c r="B29" s="27">
        <v>793</v>
      </c>
      <c r="C29" s="28" t="s">
        <v>42</v>
      </c>
      <c r="D29" s="28" t="s">
        <v>47</v>
      </c>
      <c r="E29" s="46" t="s">
        <v>111</v>
      </c>
      <c r="F29" s="39">
        <v>200</v>
      </c>
      <c r="G29" s="168">
        <f>G30</f>
        <v>87.5</v>
      </c>
      <c r="H29" s="168">
        <f t="shared" si="3"/>
        <v>87.5</v>
      </c>
    </row>
    <row r="30" spans="1:8" ht="35.1" customHeight="1" x14ac:dyDescent="0.3">
      <c r="A30" s="29" t="s">
        <v>31</v>
      </c>
      <c r="B30" s="27">
        <v>793</v>
      </c>
      <c r="C30" s="28" t="s">
        <v>42</v>
      </c>
      <c r="D30" s="28" t="s">
        <v>47</v>
      </c>
      <c r="E30" s="46" t="s">
        <v>111</v>
      </c>
      <c r="F30" s="39">
        <v>240</v>
      </c>
      <c r="G30" s="168">
        <v>87.5</v>
      </c>
      <c r="H30" s="169">
        <v>87.5</v>
      </c>
    </row>
    <row r="31" spans="1:8" ht="20.100000000000001" customHeight="1" x14ac:dyDescent="0.3">
      <c r="A31" s="54" t="s">
        <v>122</v>
      </c>
      <c r="B31" s="55">
        <v>793</v>
      </c>
      <c r="C31" s="56" t="s">
        <v>42</v>
      </c>
      <c r="D31" s="56" t="s">
        <v>47</v>
      </c>
      <c r="E31" s="57" t="s">
        <v>123</v>
      </c>
      <c r="F31" s="99" t="s">
        <v>168</v>
      </c>
      <c r="G31" s="173">
        <f>G32+G39</f>
        <v>3258.06</v>
      </c>
      <c r="H31" s="173">
        <f t="shared" ref="H31" si="4">H32+H39</f>
        <v>3134.4355799999998</v>
      </c>
    </row>
    <row r="32" spans="1:8" ht="35.1" customHeight="1" x14ac:dyDescent="0.3">
      <c r="A32" s="29" t="s">
        <v>59</v>
      </c>
      <c r="B32" s="27">
        <v>793</v>
      </c>
      <c r="C32" s="28" t="s">
        <v>42</v>
      </c>
      <c r="D32" s="28" t="s">
        <v>47</v>
      </c>
      <c r="E32" s="46" t="s">
        <v>124</v>
      </c>
      <c r="F32" s="28" t="s">
        <v>168</v>
      </c>
      <c r="G32" s="169">
        <f>G33+G35+G37</f>
        <v>2905.06</v>
      </c>
      <c r="H32" s="169">
        <f t="shared" ref="H32" si="5">H33+H35+H37</f>
        <v>2781.4355799999998</v>
      </c>
    </row>
    <row r="33" spans="1:8" ht="69.900000000000006" customHeight="1" x14ac:dyDescent="0.3">
      <c r="A33" s="29" t="s">
        <v>13</v>
      </c>
      <c r="B33" s="27">
        <v>793</v>
      </c>
      <c r="C33" s="28" t="s">
        <v>42</v>
      </c>
      <c r="D33" s="28" t="s">
        <v>47</v>
      </c>
      <c r="E33" s="46" t="s">
        <v>124</v>
      </c>
      <c r="F33" s="28">
        <v>100</v>
      </c>
      <c r="G33" s="169">
        <f>G34</f>
        <v>1892.39</v>
      </c>
      <c r="H33" s="169">
        <f t="shared" ref="H33" si="6">H34</f>
        <v>1857.75641</v>
      </c>
    </row>
    <row r="34" spans="1:8" ht="35.1" customHeight="1" x14ac:dyDescent="0.3">
      <c r="A34" s="29" t="s">
        <v>14</v>
      </c>
      <c r="B34" s="27">
        <v>793</v>
      </c>
      <c r="C34" s="28" t="s">
        <v>42</v>
      </c>
      <c r="D34" s="28" t="s">
        <v>47</v>
      </c>
      <c r="E34" s="46" t="s">
        <v>124</v>
      </c>
      <c r="F34" s="28">
        <v>120</v>
      </c>
      <c r="G34" s="169">
        <v>1892.39</v>
      </c>
      <c r="H34" s="169">
        <v>1857.75641</v>
      </c>
    </row>
    <row r="35" spans="1:8" ht="35.1" customHeight="1" x14ac:dyDescent="0.3">
      <c r="A35" s="29" t="s">
        <v>32</v>
      </c>
      <c r="B35" s="27">
        <v>793</v>
      </c>
      <c r="C35" s="28" t="s">
        <v>42</v>
      </c>
      <c r="D35" s="28" t="s">
        <v>47</v>
      </c>
      <c r="E35" s="46" t="s">
        <v>124</v>
      </c>
      <c r="F35" s="28">
        <v>200</v>
      </c>
      <c r="G35" s="169">
        <f>G36</f>
        <v>1004.32</v>
      </c>
      <c r="H35" s="169">
        <f t="shared" ref="H35" si="7">H36</f>
        <v>916.52</v>
      </c>
    </row>
    <row r="36" spans="1:8" ht="35.1" customHeight="1" x14ac:dyDescent="0.3">
      <c r="A36" s="29" t="s">
        <v>31</v>
      </c>
      <c r="B36" s="27">
        <v>793</v>
      </c>
      <c r="C36" s="28" t="s">
        <v>42</v>
      </c>
      <c r="D36" s="28" t="s">
        <v>47</v>
      </c>
      <c r="E36" s="46" t="s">
        <v>124</v>
      </c>
      <c r="F36" s="28">
        <v>240</v>
      </c>
      <c r="G36" s="169">
        <v>1004.32</v>
      </c>
      <c r="H36" s="169">
        <v>916.52</v>
      </c>
    </row>
    <row r="37" spans="1:8" ht="19.5" customHeight="1" x14ac:dyDescent="0.3">
      <c r="A37" s="29" t="s">
        <v>15</v>
      </c>
      <c r="B37" s="27">
        <v>793</v>
      </c>
      <c r="C37" s="28" t="s">
        <v>42</v>
      </c>
      <c r="D37" s="28" t="s">
        <v>47</v>
      </c>
      <c r="E37" s="46" t="s">
        <v>124</v>
      </c>
      <c r="F37" s="28">
        <v>800</v>
      </c>
      <c r="G37" s="169">
        <f>G38</f>
        <v>8.35</v>
      </c>
      <c r="H37" s="169">
        <f t="shared" ref="H37" si="8">H38</f>
        <v>7.1591699999999996</v>
      </c>
    </row>
    <row r="38" spans="1:8" ht="20.100000000000001" customHeight="1" x14ac:dyDescent="0.3">
      <c r="A38" s="29" t="s">
        <v>16</v>
      </c>
      <c r="B38" s="27">
        <v>793</v>
      </c>
      <c r="C38" s="28" t="s">
        <v>42</v>
      </c>
      <c r="D38" s="28" t="s">
        <v>47</v>
      </c>
      <c r="E38" s="46" t="s">
        <v>124</v>
      </c>
      <c r="F38" s="28">
        <v>850</v>
      </c>
      <c r="G38" s="169">
        <v>8.35</v>
      </c>
      <c r="H38" s="169">
        <v>7.1591699999999996</v>
      </c>
    </row>
    <row r="39" spans="1:8" ht="35.1" customHeight="1" x14ac:dyDescent="0.3">
      <c r="A39" s="29" t="s">
        <v>169</v>
      </c>
      <c r="B39" s="27">
        <v>793</v>
      </c>
      <c r="C39" s="28" t="s">
        <v>42</v>
      </c>
      <c r="D39" s="28" t="s">
        <v>47</v>
      </c>
      <c r="E39" s="46" t="s">
        <v>125</v>
      </c>
      <c r="F39" s="28" t="s">
        <v>168</v>
      </c>
      <c r="G39" s="169">
        <f>G40</f>
        <v>353</v>
      </c>
      <c r="H39" s="169">
        <f t="shared" ref="H39" si="9">H40</f>
        <v>353</v>
      </c>
    </row>
    <row r="40" spans="1:8" ht="20.100000000000001" customHeight="1" x14ac:dyDescent="0.3">
      <c r="A40" s="29" t="s">
        <v>7</v>
      </c>
      <c r="B40" s="27">
        <v>793</v>
      </c>
      <c r="C40" s="28" t="s">
        <v>42</v>
      </c>
      <c r="D40" s="28" t="s">
        <v>47</v>
      </c>
      <c r="E40" s="46" t="s">
        <v>125</v>
      </c>
      <c r="F40" s="28">
        <v>500</v>
      </c>
      <c r="G40" s="169">
        <f>G41</f>
        <v>353</v>
      </c>
      <c r="H40" s="169">
        <f t="shared" ref="H40" si="10">H41</f>
        <v>353</v>
      </c>
    </row>
    <row r="41" spans="1:8" ht="20.100000000000001" customHeight="1" x14ac:dyDescent="0.3">
      <c r="A41" s="29" t="s">
        <v>18</v>
      </c>
      <c r="B41" s="27">
        <v>793</v>
      </c>
      <c r="C41" s="28" t="s">
        <v>42</v>
      </c>
      <c r="D41" s="28" t="s">
        <v>47</v>
      </c>
      <c r="E41" s="46" t="s">
        <v>125</v>
      </c>
      <c r="F41" s="28">
        <v>540</v>
      </c>
      <c r="G41" s="169">
        <v>353</v>
      </c>
      <c r="H41" s="169">
        <v>353</v>
      </c>
    </row>
    <row r="42" spans="1:8" ht="50.1" customHeight="1" x14ac:dyDescent="0.3">
      <c r="A42" s="19" t="s">
        <v>23</v>
      </c>
      <c r="B42" s="33">
        <v>793</v>
      </c>
      <c r="C42" s="24" t="s">
        <v>42</v>
      </c>
      <c r="D42" s="24" t="s">
        <v>48</v>
      </c>
      <c r="E42" s="96" t="s">
        <v>167</v>
      </c>
      <c r="F42" s="48" t="s">
        <v>168</v>
      </c>
      <c r="G42" s="166">
        <f>G43</f>
        <v>37.5</v>
      </c>
      <c r="H42" s="166">
        <f t="shared" ref="H42:H52" si="11">H43</f>
        <v>37.5</v>
      </c>
    </row>
    <row r="43" spans="1:8" ht="20.100000000000001" customHeight="1" x14ac:dyDescent="0.3">
      <c r="A43" s="21" t="s">
        <v>126</v>
      </c>
      <c r="B43" s="25">
        <v>793</v>
      </c>
      <c r="C43" s="26" t="s">
        <v>42</v>
      </c>
      <c r="D43" s="26" t="s">
        <v>48</v>
      </c>
      <c r="E43" s="45" t="s">
        <v>127</v>
      </c>
      <c r="F43" s="98" t="s">
        <v>168</v>
      </c>
      <c r="G43" s="167">
        <f>G44</f>
        <v>37.5</v>
      </c>
      <c r="H43" s="167">
        <f t="shared" si="11"/>
        <v>37.5</v>
      </c>
    </row>
    <row r="44" spans="1:8" ht="20.100000000000001" customHeight="1" x14ac:dyDescent="0.3">
      <c r="A44" s="29" t="s">
        <v>128</v>
      </c>
      <c r="B44" s="27">
        <v>793</v>
      </c>
      <c r="C44" s="28" t="s">
        <v>42</v>
      </c>
      <c r="D44" s="28" t="s">
        <v>48</v>
      </c>
      <c r="E44" s="46" t="s">
        <v>129</v>
      </c>
      <c r="F44" s="39" t="s">
        <v>168</v>
      </c>
      <c r="G44" s="168">
        <f>G45</f>
        <v>37.5</v>
      </c>
      <c r="H44" s="168">
        <f t="shared" si="11"/>
        <v>37.5</v>
      </c>
    </row>
    <row r="45" spans="1:8" ht="35.1" customHeight="1" x14ac:dyDescent="0.3">
      <c r="A45" s="29" t="s">
        <v>169</v>
      </c>
      <c r="B45" s="27">
        <v>793</v>
      </c>
      <c r="C45" s="28" t="s">
        <v>42</v>
      </c>
      <c r="D45" s="28" t="s">
        <v>48</v>
      </c>
      <c r="E45" s="46" t="s">
        <v>130</v>
      </c>
      <c r="F45" s="39" t="s">
        <v>168</v>
      </c>
      <c r="G45" s="168">
        <f>G46</f>
        <v>37.5</v>
      </c>
      <c r="H45" s="168">
        <f t="shared" si="11"/>
        <v>37.5</v>
      </c>
    </row>
    <row r="46" spans="1:8" ht="20.100000000000001" customHeight="1" x14ac:dyDescent="0.3">
      <c r="A46" s="29" t="s">
        <v>7</v>
      </c>
      <c r="B46" s="27">
        <v>793</v>
      </c>
      <c r="C46" s="28" t="s">
        <v>42</v>
      </c>
      <c r="D46" s="28" t="s">
        <v>48</v>
      </c>
      <c r="E46" s="46" t="s">
        <v>130</v>
      </c>
      <c r="F46" s="39">
        <v>500</v>
      </c>
      <c r="G46" s="168">
        <f>G47</f>
        <v>37.5</v>
      </c>
      <c r="H46" s="168">
        <f t="shared" si="11"/>
        <v>37.5</v>
      </c>
    </row>
    <row r="47" spans="1:8" ht="20.100000000000001" customHeight="1" x14ac:dyDescent="0.3">
      <c r="A47" s="30" t="s">
        <v>18</v>
      </c>
      <c r="B47" s="31">
        <v>793</v>
      </c>
      <c r="C47" s="32" t="s">
        <v>42</v>
      </c>
      <c r="D47" s="32" t="s">
        <v>48</v>
      </c>
      <c r="E47" s="47" t="s">
        <v>130</v>
      </c>
      <c r="F47" s="40">
        <v>540</v>
      </c>
      <c r="G47" s="174">
        <v>37.5</v>
      </c>
      <c r="H47" s="170">
        <v>37.5</v>
      </c>
    </row>
    <row r="48" spans="1:8" ht="20.100000000000001" customHeight="1" x14ac:dyDescent="0.3">
      <c r="A48" s="180" t="s">
        <v>371</v>
      </c>
      <c r="B48" s="33">
        <v>793</v>
      </c>
      <c r="C48" s="24" t="s">
        <v>42</v>
      </c>
      <c r="D48" s="24" t="s">
        <v>55</v>
      </c>
      <c r="E48" s="133" t="s">
        <v>167</v>
      </c>
      <c r="F48" s="48" t="s">
        <v>168</v>
      </c>
      <c r="G48" s="166">
        <f>G49</f>
        <v>226.32</v>
      </c>
      <c r="H48" s="166">
        <f t="shared" si="11"/>
        <v>33</v>
      </c>
    </row>
    <row r="49" spans="1:8" ht="20.100000000000001" customHeight="1" x14ac:dyDescent="0.3">
      <c r="A49" s="21" t="s">
        <v>398</v>
      </c>
      <c r="B49" s="25">
        <v>793</v>
      </c>
      <c r="C49" s="26" t="s">
        <v>42</v>
      </c>
      <c r="D49" s="26" t="s">
        <v>55</v>
      </c>
      <c r="E49" s="45" t="s">
        <v>372</v>
      </c>
      <c r="F49" s="98" t="s">
        <v>168</v>
      </c>
      <c r="G49" s="167">
        <f>G50</f>
        <v>226.32</v>
      </c>
      <c r="H49" s="167">
        <f t="shared" si="11"/>
        <v>33</v>
      </c>
    </row>
    <row r="50" spans="1:8" ht="35.1" customHeight="1" x14ac:dyDescent="0.3">
      <c r="A50" s="54" t="s">
        <v>373</v>
      </c>
      <c r="B50" s="27">
        <v>793</v>
      </c>
      <c r="C50" s="28" t="s">
        <v>42</v>
      </c>
      <c r="D50" s="28" t="s">
        <v>55</v>
      </c>
      <c r="E50" s="46" t="s">
        <v>374</v>
      </c>
      <c r="F50" s="39" t="s">
        <v>168</v>
      </c>
      <c r="G50" s="168">
        <f>G51</f>
        <v>226.32</v>
      </c>
      <c r="H50" s="168">
        <f t="shared" si="11"/>
        <v>33</v>
      </c>
    </row>
    <row r="51" spans="1:8" ht="50.1" customHeight="1" x14ac:dyDescent="0.3">
      <c r="A51" s="21" t="s">
        <v>375</v>
      </c>
      <c r="B51" s="27">
        <v>793</v>
      </c>
      <c r="C51" s="28" t="s">
        <v>42</v>
      </c>
      <c r="D51" s="28" t="s">
        <v>55</v>
      </c>
      <c r="E51" s="46" t="s">
        <v>376</v>
      </c>
      <c r="F51" s="39" t="s">
        <v>168</v>
      </c>
      <c r="G51" s="168">
        <f>G52</f>
        <v>226.32</v>
      </c>
      <c r="H51" s="168">
        <f t="shared" si="11"/>
        <v>33</v>
      </c>
    </row>
    <row r="52" spans="1:8" ht="35.1" customHeight="1" x14ac:dyDescent="0.3">
      <c r="A52" s="29" t="s">
        <v>32</v>
      </c>
      <c r="B52" s="27">
        <v>793</v>
      </c>
      <c r="C52" s="28" t="s">
        <v>42</v>
      </c>
      <c r="D52" s="28" t="s">
        <v>55</v>
      </c>
      <c r="E52" s="46" t="s">
        <v>376</v>
      </c>
      <c r="F52" s="39" t="s">
        <v>151</v>
      </c>
      <c r="G52" s="168">
        <f>G53</f>
        <v>226.32</v>
      </c>
      <c r="H52" s="168">
        <f t="shared" si="11"/>
        <v>33</v>
      </c>
    </row>
    <row r="53" spans="1:8" ht="35.1" customHeight="1" x14ac:dyDescent="0.3">
      <c r="A53" s="29" t="s">
        <v>31</v>
      </c>
      <c r="B53" s="27">
        <v>793</v>
      </c>
      <c r="C53" s="32" t="s">
        <v>42</v>
      </c>
      <c r="D53" s="32" t="s">
        <v>55</v>
      </c>
      <c r="E53" s="47" t="s">
        <v>376</v>
      </c>
      <c r="F53" s="40" t="s">
        <v>150</v>
      </c>
      <c r="G53" s="174">
        <v>226.32</v>
      </c>
      <c r="H53" s="170">
        <v>33</v>
      </c>
    </row>
    <row r="54" spans="1:8" ht="20.100000000000001" customHeight="1" x14ac:dyDescent="0.3">
      <c r="A54" s="22" t="s">
        <v>24</v>
      </c>
      <c r="B54" s="33">
        <v>793</v>
      </c>
      <c r="C54" s="24" t="s">
        <v>42</v>
      </c>
      <c r="D54" s="24" t="s">
        <v>49</v>
      </c>
      <c r="E54" s="96" t="s">
        <v>167</v>
      </c>
      <c r="F54" s="48" t="s">
        <v>168</v>
      </c>
      <c r="G54" s="166">
        <f>G55</f>
        <v>8</v>
      </c>
      <c r="H54" s="166">
        <f t="shared" ref="H54:H57" si="12">H55</f>
        <v>8</v>
      </c>
    </row>
    <row r="55" spans="1:8" ht="20.100000000000001" customHeight="1" x14ac:dyDescent="0.3">
      <c r="A55" s="21" t="s">
        <v>64</v>
      </c>
      <c r="B55" s="25">
        <v>793</v>
      </c>
      <c r="C55" s="26" t="s">
        <v>42</v>
      </c>
      <c r="D55" s="26" t="s">
        <v>49</v>
      </c>
      <c r="E55" s="45" t="s">
        <v>131</v>
      </c>
      <c r="F55" s="98" t="s">
        <v>168</v>
      </c>
      <c r="G55" s="167">
        <f>G56</f>
        <v>8</v>
      </c>
      <c r="H55" s="167">
        <f t="shared" si="12"/>
        <v>8</v>
      </c>
    </row>
    <row r="56" spans="1:8" ht="20.100000000000001" customHeight="1" x14ac:dyDescent="0.3">
      <c r="A56" s="29" t="s">
        <v>34</v>
      </c>
      <c r="B56" s="27">
        <v>793</v>
      </c>
      <c r="C56" s="28" t="s">
        <v>42</v>
      </c>
      <c r="D56" s="28" t="s">
        <v>49</v>
      </c>
      <c r="E56" s="46" t="s">
        <v>132</v>
      </c>
      <c r="F56" s="39" t="s">
        <v>168</v>
      </c>
      <c r="G56" s="168">
        <f>G57</f>
        <v>8</v>
      </c>
      <c r="H56" s="168">
        <f t="shared" si="12"/>
        <v>8</v>
      </c>
    </row>
    <row r="57" spans="1:8" ht="20.100000000000001" customHeight="1" x14ac:dyDescent="0.3">
      <c r="A57" s="29" t="s">
        <v>15</v>
      </c>
      <c r="B57" s="27">
        <v>793</v>
      </c>
      <c r="C57" s="28" t="s">
        <v>42</v>
      </c>
      <c r="D57" s="28" t="s">
        <v>49</v>
      </c>
      <c r="E57" s="46" t="s">
        <v>132</v>
      </c>
      <c r="F57" s="39">
        <v>800</v>
      </c>
      <c r="G57" s="168">
        <f>G58</f>
        <v>8</v>
      </c>
      <c r="H57" s="168">
        <f t="shared" si="12"/>
        <v>8</v>
      </c>
    </row>
    <row r="58" spans="1:8" ht="20.100000000000001" customHeight="1" x14ac:dyDescent="0.3">
      <c r="A58" s="30" t="s">
        <v>25</v>
      </c>
      <c r="B58" s="31">
        <v>793</v>
      </c>
      <c r="C58" s="32" t="s">
        <v>42</v>
      </c>
      <c r="D58" s="32" t="s">
        <v>49</v>
      </c>
      <c r="E58" s="47" t="s">
        <v>132</v>
      </c>
      <c r="F58" s="40">
        <v>870</v>
      </c>
      <c r="G58" s="174">
        <v>8</v>
      </c>
      <c r="H58" s="170">
        <v>8</v>
      </c>
    </row>
    <row r="59" spans="1:8" ht="20.100000000000001" customHeight="1" x14ac:dyDescent="0.3">
      <c r="A59" s="22" t="s">
        <v>5</v>
      </c>
      <c r="B59" s="33">
        <v>793</v>
      </c>
      <c r="C59" s="24" t="s">
        <v>42</v>
      </c>
      <c r="D59" s="24" t="s">
        <v>50</v>
      </c>
      <c r="E59" s="96" t="s">
        <v>167</v>
      </c>
      <c r="F59" s="48" t="s">
        <v>168</v>
      </c>
      <c r="G59" s="166">
        <f>G64+G60</f>
        <v>527.95000000000005</v>
      </c>
      <c r="H59" s="166">
        <f>H64+H60</f>
        <v>199.72730000000001</v>
      </c>
    </row>
    <row r="60" spans="1:8" ht="20.100000000000001" customHeight="1" x14ac:dyDescent="0.3">
      <c r="A60" s="29" t="s">
        <v>106</v>
      </c>
      <c r="B60" s="27">
        <v>793</v>
      </c>
      <c r="C60" s="28" t="s">
        <v>42</v>
      </c>
      <c r="D60" s="28" t="s">
        <v>50</v>
      </c>
      <c r="E60" s="46" t="s">
        <v>105</v>
      </c>
      <c r="F60" s="39" t="s">
        <v>168</v>
      </c>
      <c r="G60" s="168">
        <f>G61</f>
        <v>450</v>
      </c>
      <c r="H60" s="168">
        <f t="shared" ref="H60:H62" si="13">H61</f>
        <v>105.27500000000001</v>
      </c>
    </row>
    <row r="61" spans="1:8" ht="20.100000000000001" customHeight="1" x14ac:dyDescent="0.3">
      <c r="A61" s="29" t="s">
        <v>400</v>
      </c>
      <c r="B61" s="27">
        <v>793</v>
      </c>
      <c r="C61" s="28" t="s">
        <v>42</v>
      </c>
      <c r="D61" s="56" t="s">
        <v>50</v>
      </c>
      <c r="E61" s="46" t="s">
        <v>399</v>
      </c>
      <c r="F61" s="39" t="s">
        <v>168</v>
      </c>
      <c r="G61" s="168">
        <f>G62</f>
        <v>450</v>
      </c>
      <c r="H61" s="168">
        <f>H62</f>
        <v>105.27500000000001</v>
      </c>
    </row>
    <row r="62" spans="1:8" ht="35.1" customHeight="1" x14ac:dyDescent="0.3">
      <c r="A62" s="29" t="s">
        <v>32</v>
      </c>
      <c r="B62" s="27">
        <v>793</v>
      </c>
      <c r="C62" s="28" t="s">
        <v>42</v>
      </c>
      <c r="D62" s="56" t="s">
        <v>50</v>
      </c>
      <c r="E62" s="46" t="s">
        <v>399</v>
      </c>
      <c r="F62" s="39">
        <v>200</v>
      </c>
      <c r="G62" s="168">
        <f>G63</f>
        <v>450</v>
      </c>
      <c r="H62" s="168">
        <f t="shared" si="13"/>
        <v>105.27500000000001</v>
      </c>
    </row>
    <row r="63" spans="1:8" ht="35.1" customHeight="1" x14ac:dyDescent="0.3">
      <c r="A63" s="29" t="s">
        <v>31</v>
      </c>
      <c r="B63" s="27">
        <v>793</v>
      </c>
      <c r="C63" s="28" t="s">
        <v>42</v>
      </c>
      <c r="D63" s="56" t="s">
        <v>50</v>
      </c>
      <c r="E63" s="46" t="s">
        <v>399</v>
      </c>
      <c r="F63" s="39">
        <v>240</v>
      </c>
      <c r="G63" s="168">
        <v>450</v>
      </c>
      <c r="H63" s="169">
        <v>105.27500000000001</v>
      </c>
    </row>
    <row r="64" spans="1:8" ht="20.100000000000001" customHeight="1" x14ac:dyDescent="0.3">
      <c r="A64" s="54" t="s">
        <v>122</v>
      </c>
      <c r="B64" s="55">
        <v>793</v>
      </c>
      <c r="C64" s="56" t="s">
        <v>42</v>
      </c>
      <c r="D64" s="56" t="s">
        <v>50</v>
      </c>
      <c r="E64" s="57" t="s">
        <v>123</v>
      </c>
      <c r="F64" s="99" t="s">
        <v>168</v>
      </c>
      <c r="G64" s="173">
        <f>G65</f>
        <v>77.949999999999989</v>
      </c>
      <c r="H64" s="173">
        <f t="shared" ref="H64" si="14">H65</f>
        <v>94.452299999999994</v>
      </c>
    </row>
    <row r="65" spans="1:8" ht="20.100000000000001" customHeight="1" x14ac:dyDescent="0.3">
      <c r="A65" s="20" t="s">
        <v>133</v>
      </c>
      <c r="B65" s="27">
        <v>793</v>
      </c>
      <c r="C65" s="28" t="s">
        <v>42</v>
      </c>
      <c r="D65" s="28" t="s">
        <v>50</v>
      </c>
      <c r="E65" s="46" t="s">
        <v>134</v>
      </c>
      <c r="F65" s="39" t="s">
        <v>168</v>
      </c>
      <c r="G65" s="168">
        <f>G66+G70+G68</f>
        <v>77.949999999999989</v>
      </c>
      <c r="H65" s="168">
        <f>H66+H70+H68</f>
        <v>94.452299999999994</v>
      </c>
    </row>
    <row r="66" spans="1:8" ht="35.1" customHeight="1" x14ac:dyDescent="0.3">
      <c r="A66" s="29" t="s">
        <v>32</v>
      </c>
      <c r="B66" s="27">
        <v>793</v>
      </c>
      <c r="C66" s="28" t="s">
        <v>42</v>
      </c>
      <c r="D66" s="28" t="s">
        <v>50</v>
      </c>
      <c r="E66" s="46" t="s">
        <v>134</v>
      </c>
      <c r="F66" s="39">
        <v>200</v>
      </c>
      <c r="G66" s="168">
        <f>G67</f>
        <v>4.6500000000000004</v>
      </c>
      <c r="H66" s="168">
        <f t="shared" ref="H66" si="15">H67</f>
        <v>20.1023</v>
      </c>
    </row>
    <row r="67" spans="1:8" ht="35.1" customHeight="1" x14ac:dyDescent="0.3">
      <c r="A67" s="29" t="s">
        <v>31</v>
      </c>
      <c r="B67" s="27">
        <v>793</v>
      </c>
      <c r="C67" s="28" t="s">
        <v>42</v>
      </c>
      <c r="D67" s="28" t="s">
        <v>50</v>
      </c>
      <c r="E67" s="46" t="s">
        <v>134</v>
      </c>
      <c r="F67" s="39">
        <v>240</v>
      </c>
      <c r="G67" s="168">
        <v>4.6500000000000004</v>
      </c>
      <c r="H67" s="168">
        <v>20.1023</v>
      </c>
    </row>
    <row r="68" spans="1:8" ht="20.100000000000001" customHeight="1" x14ac:dyDescent="0.3">
      <c r="A68" s="29" t="s">
        <v>7</v>
      </c>
      <c r="B68" s="27">
        <v>793</v>
      </c>
      <c r="C68" s="28" t="s">
        <v>42</v>
      </c>
      <c r="D68" s="28" t="s">
        <v>50</v>
      </c>
      <c r="E68" s="46" t="s">
        <v>134</v>
      </c>
      <c r="F68" s="39">
        <v>500</v>
      </c>
      <c r="G68" s="168">
        <f>G69</f>
        <v>43.3</v>
      </c>
      <c r="H68" s="168">
        <f t="shared" ref="H68" si="16">H69</f>
        <v>43.3</v>
      </c>
    </row>
    <row r="69" spans="1:8" ht="20.100000000000001" customHeight="1" x14ac:dyDescent="0.3">
      <c r="A69" s="29" t="s">
        <v>18</v>
      </c>
      <c r="B69" s="27">
        <v>793</v>
      </c>
      <c r="C69" s="28" t="s">
        <v>42</v>
      </c>
      <c r="D69" s="28" t="s">
        <v>50</v>
      </c>
      <c r="E69" s="46" t="s">
        <v>134</v>
      </c>
      <c r="F69" s="39">
        <v>540</v>
      </c>
      <c r="G69" s="168">
        <v>43.3</v>
      </c>
      <c r="H69" s="169">
        <v>43.3</v>
      </c>
    </row>
    <row r="70" spans="1:8" ht="20.100000000000001" customHeight="1" x14ac:dyDescent="0.3">
      <c r="A70" s="54" t="s">
        <v>15</v>
      </c>
      <c r="B70" s="55">
        <v>793</v>
      </c>
      <c r="C70" s="56" t="s">
        <v>42</v>
      </c>
      <c r="D70" s="56" t="s">
        <v>50</v>
      </c>
      <c r="E70" s="57" t="s">
        <v>134</v>
      </c>
      <c r="F70" s="56">
        <v>800</v>
      </c>
      <c r="G70" s="176">
        <f>G71</f>
        <v>30</v>
      </c>
      <c r="H70" s="176">
        <f t="shared" ref="H70" si="17">H71</f>
        <v>31.05</v>
      </c>
    </row>
    <row r="71" spans="1:8" ht="20.100000000000001" customHeight="1" x14ac:dyDescent="0.3">
      <c r="A71" s="29" t="s">
        <v>16</v>
      </c>
      <c r="B71" s="27">
        <v>793</v>
      </c>
      <c r="C71" s="28" t="s">
        <v>42</v>
      </c>
      <c r="D71" s="28" t="s">
        <v>50</v>
      </c>
      <c r="E71" s="46" t="s">
        <v>134</v>
      </c>
      <c r="F71" s="28">
        <v>850</v>
      </c>
      <c r="G71" s="169">
        <v>30</v>
      </c>
      <c r="H71" s="169">
        <v>31.05</v>
      </c>
    </row>
    <row r="72" spans="1:8" ht="20.100000000000001" customHeight="1" x14ac:dyDescent="0.3">
      <c r="A72" s="22" t="s">
        <v>26</v>
      </c>
      <c r="B72" s="33">
        <v>793</v>
      </c>
      <c r="C72" s="24" t="s">
        <v>45</v>
      </c>
      <c r="D72" s="24" t="s">
        <v>44</v>
      </c>
      <c r="E72" s="96" t="s">
        <v>167</v>
      </c>
      <c r="F72" s="48" t="s">
        <v>168</v>
      </c>
      <c r="G72" s="166">
        <f>G73</f>
        <v>125.3429</v>
      </c>
      <c r="H72" s="166">
        <f t="shared" ref="H72:H74" si="18">H73</f>
        <v>125.3429</v>
      </c>
    </row>
    <row r="73" spans="1:8" ht="20.100000000000001" customHeight="1" x14ac:dyDescent="0.3">
      <c r="A73" s="22" t="s">
        <v>27</v>
      </c>
      <c r="B73" s="33">
        <v>793</v>
      </c>
      <c r="C73" s="24" t="s">
        <v>45</v>
      </c>
      <c r="D73" s="24" t="s">
        <v>46</v>
      </c>
      <c r="E73" s="96" t="s">
        <v>167</v>
      </c>
      <c r="F73" s="48" t="s">
        <v>168</v>
      </c>
      <c r="G73" s="166">
        <f>G74</f>
        <v>125.3429</v>
      </c>
      <c r="H73" s="166">
        <f t="shared" si="18"/>
        <v>125.3429</v>
      </c>
    </row>
    <row r="74" spans="1:8" ht="20.100000000000001" customHeight="1" x14ac:dyDescent="0.3">
      <c r="A74" s="36" t="s">
        <v>110</v>
      </c>
      <c r="B74" s="25">
        <v>793</v>
      </c>
      <c r="C74" s="26" t="s">
        <v>45</v>
      </c>
      <c r="D74" s="26" t="s">
        <v>46</v>
      </c>
      <c r="E74" s="45" t="s">
        <v>109</v>
      </c>
      <c r="F74" s="98" t="s">
        <v>168</v>
      </c>
      <c r="G74" s="167">
        <f>G75</f>
        <v>125.3429</v>
      </c>
      <c r="H74" s="167">
        <f t="shared" si="18"/>
        <v>125.3429</v>
      </c>
    </row>
    <row r="75" spans="1:8" ht="35.1" customHeight="1" x14ac:dyDescent="0.3">
      <c r="A75" s="20" t="s">
        <v>79</v>
      </c>
      <c r="B75" s="27">
        <v>793</v>
      </c>
      <c r="C75" s="28" t="s">
        <v>45</v>
      </c>
      <c r="D75" s="28" t="s">
        <v>46</v>
      </c>
      <c r="E75" s="46" t="s">
        <v>112</v>
      </c>
      <c r="F75" s="28" t="s">
        <v>168</v>
      </c>
      <c r="G75" s="169">
        <f>G76+G78</f>
        <v>125.3429</v>
      </c>
      <c r="H75" s="169">
        <f t="shared" ref="H75" si="19">H76+H78</f>
        <v>125.3429</v>
      </c>
    </row>
    <row r="76" spans="1:8" ht="69.900000000000006" customHeight="1" x14ac:dyDescent="0.3">
      <c r="A76" s="29" t="s">
        <v>13</v>
      </c>
      <c r="B76" s="27">
        <v>793</v>
      </c>
      <c r="C76" s="28" t="s">
        <v>45</v>
      </c>
      <c r="D76" s="28" t="s">
        <v>46</v>
      </c>
      <c r="E76" s="46" t="s">
        <v>112</v>
      </c>
      <c r="F76" s="28">
        <v>100</v>
      </c>
      <c r="G76" s="169">
        <f>G77</f>
        <v>110.468</v>
      </c>
      <c r="H76" s="169">
        <f t="shared" ref="H76" si="20">H77</f>
        <v>113.6229</v>
      </c>
    </row>
    <row r="77" spans="1:8" ht="35.1" customHeight="1" x14ac:dyDescent="0.3">
      <c r="A77" s="29" t="s">
        <v>14</v>
      </c>
      <c r="B77" s="27">
        <v>793</v>
      </c>
      <c r="C77" s="28" t="s">
        <v>45</v>
      </c>
      <c r="D77" s="28" t="s">
        <v>46</v>
      </c>
      <c r="E77" s="46" t="s">
        <v>112</v>
      </c>
      <c r="F77" s="28">
        <v>120</v>
      </c>
      <c r="G77" s="168">
        <v>110.468</v>
      </c>
      <c r="H77" s="168">
        <v>113.6229</v>
      </c>
    </row>
    <row r="78" spans="1:8" ht="35.1" customHeight="1" x14ac:dyDescent="0.3">
      <c r="A78" s="29" t="s">
        <v>32</v>
      </c>
      <c r="B78" s="27">
        <v>793</v>
      </c>
      <c r="C78" s="28" t="s">
        <v>45</v>
      </c>
      <c r="D78" s="28" t="s">
        <v>46</v>
      </c>
      <c r="E78" s="46" t="s">
        <v>112</v>
      </c>
      <c r="F78" s="39">
        <v>200</v>
      </c>
      <c r="G78" s="168">
        <f>G79</f>
        <v>14.8749</v>
      </c>
      <c r="H78" s="168">
        <f t="shared" ref="H78" si="21">H79</f>
        <v>11.72</v>
      </c>
    </row>
    <row r="79" spans="1:8" ht="35.1" customHeight="1" x14ac:dyDescent="0.3">
      <c r="A79" s="30" t="s">
        <v>31</v>
      </c>
      <c r="B79" s="31">
        <v>793</v>
      </c>
      <c r="C79" s="32" t="s">
        <v>45</v>
      </c>
      <c r="D79" s="32" t="s">
        <v>46</v>
      </c>
      <c r="E79" s="46" t="s">
        <v>112</v>
      </c>
      <c r="F79" s="40">
        <v>240</v>
      </c>
      <c r="G79" s="169">
        <v>14.8749</v>
      </c>
      <c r="H79" s="169">
        <v>11.72</v>
      </c>
    </row>
    <row r="80" spans="1:8" ht="35.1" customHeight="1" x14ac:dyDescent="0.3">
      <c r="A80" s="22" t="s">
        <v>36</v>
      </c>
      <c r="B80" s="33">
        <v>793</v>
      </c>
      <c r="C80" s="24" t="s">
        <v>46</v>
      </c>
      <c r="D80" s="24" t="s">
        <v>44</v>
      </c>
      <c r="E80" s="96" t="s">
        <v>167</v>
      </c>
      <c r="F80" s="48" t="s">
        <v>168</v>
      </c>
      <c r="G80" s="166">
        <f t="shared" ref="G80:G88" si="22">G81</f>
        <v>110</v>
      </c>
      <c r="H80" s="166">
        <f t="shared" ref="H80:H88" si="23">H81</f>
        <v>112.324</v>
      </c>
    </row>
    <row r="81" spans="1:10" ht="35.1" customHeight="1" x14ac:dyDescent="0.3">
      <c r="A81" s="42" t="s">
        <v>98</v>
      </c>
      <c r="B81" s="33">
        <v>793</v>
      </c>
      <c r="C81" s="24" t="s">
        <v>46</v>
      </c>
      <c r="D81" s="24" t="s">
        <v>51</v>
      </c>
      <c r="E81" s="96" t="s">
        <v>167</v>
      </c>
      <c r="F81" s="48" t="s">
        <v>168</v>
      </c>
      <c r="G81" s="166">
        <f t="shared" si="22"/>
        <v>110</v>
      </c>
      <c r="H81" s="166">
        <f t="shared" si="23"/>
        <v>112.324</v>
      </c>
    </row>
    <row r="82" spans="1:10" ht="35.1" customHeight="1" x14ac:dyDescent="0.3">
      <c r="A82" s="36" t="s">
        <v>135</v>
      </c>
      <c r="B82" s="25">
        <v>793</v>
      </c>
      <c r="C82" s="26" t="s">
        <v>46</v>
      </c>
      <c r="D82" s="26" t="s">
        <v>51</v>
      </c>
      <c r="E82" s="45" t="s">
        <v>136</v>
      </c>
      <c r="F82" s="98" t="s">
        <v>168</v>
      </c>
      <c r="G82" s="167">
        <f t="shared" si="22"/>
        <v>110</v>
      </c>
      <c r="H82" s="167">
        <f t="shared" si="23"/>
        <v>112.324</v>
      </c>
    </row>
    <row r="83" spans="1:10" ht="35.1" customHeight="1" x14ac:dyDescent="0.3">
      <c r="A83" s="20" t="s">
        <v>137</v>
      </c>
      <c r="B83" s="27">
        <v>793</v>
      </c>
      <c r="C83" s="28" t="s">
        <v>46</v>
      </c>
      <c r="D83" s="28" t="s">
        <v>51</v>
      </c>
      <c r="E83" s="46" t="s">
        <v>138</v>
      </c>
      <c r="F83" s="39" t="s">
        <v>168</v>
      </c>
      <c r="G83" s="168">
        <f>G87+G84</f>
        <v>110</v>
      </c>
      <c r="H83" s="168">
        <f>H87+H84</f>
        <v>112.324</v>
      </c>
    </row>
    <row r="84" spans="1:10" ht="54" customHeight="1" x14ac:dyDescent="0.3">
      <c r="A84" s="20" t="s">
        <v>377</v>
      </c>
      <c r="B84" s="27">
        <v>793</v>
      </c>
      <c r="C84" s="28" t="s">
        <v>46</v>
      </c>
      <c r="D84" s="28" t="s">
        <v>51</v>
      </c>
      <c r="E84" s="46" t="s">
        <v>378</v>
      </c>
      <c r="F84" s="39" t="s">
        <v>168</v>
      </c>
      <c r="G84" s="51">
        <f t="shared" ref="G84:H85" si="24">G85</f>
        <v>110</v>
      </c>
      <c r="H84" s="51">
        <f t="shared" si="24"/>
        <v>112.324</v>
      </c>
      <c r="I84" s="261"/>
      <c r="J84" s="262"/>
    </row>
    <row r="85" spans="1:10" ht="35.1" customHeight="1" x14ac:dyDescent="0.3">
      <c r="A85" s="29" t="s">
        <v>32</v>
      </c>
      <c r="B85" s="27">
        <v>793</v>
      </c>
      <c r="C85" s="28" t="s">
        <v>46</v>
      </c>
      <c r="D85" s="28" t="s">
        <v>51</v>
      </c>
      <c r="E85" s="46" t="s">
        <v>378</v>
      </c>
      <c r="F85" s="39">
        <v>200</v>
      </c>
      <c r="G85" s="51">
        <f t="shared" si="24"/>
        <v>110</v>
      </c>
      <c r="H85" s="51">
        <f t="shared" si="24"/>
        <v>112.324</v>
      </c>
      <c r="I85" s="261"/>
      <c r="J85" s="262"/>
    </row>
    <row r="86" spans="1:10" ht="35.1" customHeight="1" x14ac:dyDescent="0.3">
      <c r="A86" s="29" t="s">
        <v>31</v>
      </c>
      <c r="B86" s="27">
        <v>793</v>
      </c>
      <c r="C86" s="28" t="s">
        <v>46</v>
      </c>
      <c r="D86" s="28" t="s">
        <v>51</v>
      </c>
      <c r="E86" s="46" t="s">
        <v>378</v>
      </c>
      <c r="F86" s="39">
        <v>240</v>
      </c>
      <c r="G86" s="51">
        <v>110</v>
      </c>
      <c r="H86" s="51">
        <v>112.324</v>
      </c>
      <c r="I86" s="261"/>
      <c r="J86" s="262"/>
    </row>
    <row r="87" spans="1:10" ht="35.1" hidden="1" customHeight="1" x14ac:dyDescent="0.3">
      <c r="A87" s="20" t="s">
        <v>139</v>
      </c>
      <c r="B87" s="27">
        <v>793</v>
      </c>
      <c r="C87" s="28" t="s">
        <v>46</v>
      </c>
      <c r="D87" s="28" t="s">
        <v>51</v>
      </c>
      <c r="E87" s="46" t="s">
        <v>140</v>
      </c>
      <c r="F87" s="39" t="s">
        <v>168</v>
      </c>
      <c r="G87" s="168">
        <f t="shared" si="22"/>
        <v>0</v>
      </c>
      <c r="H87" s="168">
        <f t="shared" si="23"/>
        <v>0</v>
      </c>
    </row>
    <row r="88" spans="1:10" ht="35.1" hidden="1" customHeight="1" x14ac:dyDescent="0.3">
      <c r="A88" s="29" t="s">
        <v>32</v>
      </c>
      <c r="B88" s="27">
        <v>793</v>
      </c>
      <c r="C88" s="28" t="s">
        <v>46</v>
      </c>
      <c r="D88" s="28" t="s">
        <v>51</v>
      </c>
      <c r="E88" s="46" t="s">
        <v>140</v>
      </c>
      <c r="F88" s="39">
        <v>200</v>
      </c>
      <c r="G88" s="168">
        <f t="shared" si="22"/>
        <v>0</v>
      </c>
      <c r="H88" s="168">
        <f t="shared" si="23"/>
        <v>0</v>
      </c>
    </row>
    <row r="89" spans="1:10" ht="35.1" hidden="1" customHeight="1" x14ac:dyDescent="0.3">
      <c r="A89" s="29" t="s">
        <v>31</v>
      </c>
      <c r="B89" s="27">
        <v>793</v>
      </c>
      <c r="C89" s="28" t="s">
        <v>46</v>
      </c>
      <c r="D89" s="28" t="s">
        <v>51</v>
      </c>
      <c r="E89" s="46" t="s">
        <v>140</v>
      </c>
      <c r="F89" s="39">
        <v>240</v>
      </c>
      <c r="G89" s="168">
        <v>0</v>
      </c>
      <c r="H89" s="168"/>
    </row>
    <row r="90" spans="1:10" ht="35.1" hidden="1" customHeight="1" x14ac:dyDescent="0.3">
      <c r="A90" s="29" t="s">
        <v>43</v>
      </c>
      <c r="B90" s="27">
        <v>793</v>
      </c>
      <c r="C90" s="28" t="s">
        <v>46</v>
      </c>
      <c r="D90" s="28" t="s">
        <v>51</v>
      </c>
      <c r="E90" s="46" t="s">
        <v>80</v>
      </c>
      <c r="F90" s="39">
        <v>600</v>
      </c>
      <c r="G90" s="168"/>
      <c r="H90" s="169"/>
    </row>
    <row r="91" spans="1:10" ht="20.100000000000001" hidden="1" customHeight="1" x14ac:dyDescent="0.3">
      <c r="A91" s="30" t="s">
        <v>37</v>
      </c>
      <c r="B91" s="31">
        <v>793</v>
      </c>
      <c r="C91" s="32" t="s">
        <v>46</v>
      </c>
      <c r="D91" s="32" t="s">
        <v>51</v>
      </c>
      <c r="E91" s="47" t="s">
        <v>81</v>
      </c>
      <c r="F91" s="40">
        <v>630</v>
      </c>
      <c r="G91" s="174"/>
      <c r="H91" s="170"/>
    </row>
    <row r="92" spans="1:10" ht="20.100000000000001" customHeight="1" x14ac:dyDescent="0.3">
      <c r="A92" s="22" t="s">
        <v>6</v>
      </c>
      <c r="B92" s="33">
        <v>793</v>
      </c>
      <c r="C92" s="24" t="s">
        <v>47</v>
      </c>
      <c r="D92" s="24" t="s">
        <v>44</v>
      </c>
      <c r="E92" s="96" t="s">
        <v>167</v>
      </c>
      <c r="F92" s="48" t="s">
        <v>168</v>
      </c>
      <c r="G92" s="171">
        <f t="shared" ref="G92:H98" si="25">G93</f>
        <v>1617.9945299999999</v>
      </c>
      <c r="H92" s="171">
        <f t="shared" si="25"/>
        <v>1619.92778</v>
      </c>
    </row>
    <row r="93" spans="1:10" ht="20.100000000000001" customHeight="1" x14ac:dyDescent="0.3">
      <c r="A93" s="22" t="s">
        <v>8</v>
      </c>
      <c r="B93" s="33">
        <v>793</v>
      </c>
      <c r="C93" s="24" t="s">
        <v>47</v>
      </c>
      <c r="D93" s="24" t="s">
        <v>52</v>
      </c>
      <c r="E93" s="96" t="s">
        <v>167</v>
      </c>
      <c r="F93" s="48" t="s">
        <v>168</v>
      </c>
      <c r="G93" s="171">
        <f t="shared" si="25"/>
        <v>1617.9945299999999</v>
      </c>
      <c r="H93" s="171">
        <f t="shared" si="25"/>
        <v>1619.92778</v>
      </c>
    </row>
    <row r="94" spans="1:10" ht="50.25" customHeight="1" x14ac:dyDescent="0.3">
      <c r="A94" s="36" t="s">
        <v>171</v>
      </c>
      <c r="B94" s="25">
        <v>793</v>
      </c>
      <c r="C94" s="26" t="s">
        <v>47</v>
      </c>
      <c r="D94" s="26" t="s">
        <v>52</v>
      </c>
      <c r="E94" s="45" t="s">
        <v>172</v>
      </c>
      <c r="F94" s="98" t="s">
        <v>168</v>
      </c>
      <c r="G94" s="167">
        <f t="shared" si="25"/>
        <v>1617.9945299999999</v>
      </c>
      <c r="H94" s="167">
        <f t="shared" si="25"/>
        <v>1619.92778</v>
      </c>
    </row>
    <row r="95" spans="1:10" ht="50.25" customHeight="1" x14ac:dyDescent="0.3">
      <c r="A95" s="104" t="s">
        <v>174</v>
      </c>
      <c r="B95" s="27">
        <v>793</v>
      </c>
      <c r="C95" s="28" t="s">
        <v>47</v>
      </c>
      <c r="D95" s="28" t="s">
        <v>52</v>
      </c>
      <c r="E95" s="46" t="s">
        <v>173</v>
      </c>
      <c r="F95" s="39" t="s">
        <v>168</v>
      </c>
      <c r="G95" s="173">
        <f t="shared" si="25"/>
        <v>1617.9945299999999</v>
      </c>
      <c r="H95" s="173">
        <f t="shared" si="25"/>
        <v>1619.92778</v>
      </c>
    </row>
    <row r="96" spans="1:10" ht="51" customHeight="1" x14ac:dyDescent="0.3">
      <c r="A96" s="20" t="s">
        <v>175</v>
      </c>
      <c r="B96" s="27">
        <v>793</v>
      </c>
      <c r="C96" s="28" t="s">
        <v>47</v>
      </c>
      <c r="D96" s="28" t="s">
        <v>52</v>
      </c>
      <c r="E96" s="46" t="s">
        <v>176</v>
      </c>
      <c r="F96" s="39" t="s">
        <v>168</v>
      </c>
      <c r="G96" s="168">
        <f t="shared" si="25"/>
        <v>1617.9945299999999</v>
      </c>
      <c r="H96" s="168">
        <f t="shared" si="25"/>
        <v>1619.92778</v>
      </c>
    </row>
    <row r="97" spans="1:8" ht="21" customHeight="1" x14ac:dyDescent="0.3">
      <c r="A97" s="20" t="s">
        <v>178</v>
      </c>
      <c r="B97" s="27">
        <v>793</v>
      </c>
      <c r="C97" s="28" t="s">
        <v>47</v>
      </c>
      <c r="D97" s="28" t="s">
        <v>52</v>
      </c>
      <c r="E97" s="46" t="s">
        <v>177</v>
      </c>
      <c r="F97" s="39" t="s">
        <v>168</v>
      </c>
      <c r="G97" s="168">
        <f t="shared" si="25"/>
        <v>1617.9945299999999</v>
      </c>
      <c r="H97" s="168">
        <f t="shared" si="25"/>
        <v>1619.92778</v>
      </c>
    </row>
    <row r="98" spans="1:8" ht="35.1" customHeight="1" x14ac:dyDescent="0.3">
      <c r="A98" s="20" t="s">
        <v>32</v>
      </c>
      <c r="B98" s="27">
        <v>793</v>
      </c>
      <c r="C98" s="28" t="s">
        <v>47</v>
      </c>
      <c r="D98" s="28" t="s">
        <v>52</v>
      </c>
      <c r="E98" s="46" t="s">
        <v>177</v>
      </c>
      <c r="F98" s="39">
        <v>200</v>
      </c>
      <c r="G98" s="168">
        <f t="shared" si="25"/>
        <v>1617.9945299999999</v>
      </c>
      <c r="H98" s="168">
        <f t="shared" si="25"/>
        <v>1619.92778</v>
      </c>
    </row>
    <row r="99" spans="1:8" ht="35.1" customHeight="1" x14ac:dyDescent="0.3">
      <c r="A99" s="20" t="s">
        <v>31</v>
      </c>
      <c r="B99" s="27">
        <v>793</v>
      </c>
      <c r="C99" s="28" t="s">
        <v>47</v>
      </c>
      <c r="D99" s="28" t="s">
        <v>52</v>
      </c>
      <c r="E99" s="46" t="s">
        <v>177</v>
      </c>
      <c r="F99" s="39" t="s">
        <v>150</v>
      </c>
      <c r="G99" s="169">
        <v>1617.9945299999999</v>
      </c>
      <c r="H99" s="169">
        <f>1617.99453+1.93325</f>
        <v>1619.92778</v>
      </c>
    </row>
    <row r="100" spans="1:8" ht="35.1" hidden="1" customHeight="1" x14ac:dyDescent="0.3">
      <c r="A100" s="104" t="s">
        <v>62</v>
      </c>
      <c r="B100" s="55">
        <v>793</v>
      </c>
      <c r="C100" s="56" t="s">
        <v>47</v>
      </c>
      <c r="D100" s="56" t="s">
        <v>52</v>
      </c>
      <c r="E100" s="57" t="s">
        <v>82</v>
      </c>
      <c r="F100" s="99"/>
      <c r="G100" s="173"/>
      <c r="H100" s="176"/>
    </row>
    <row r="101" spans="1:8" ht="90" hidden="1" customHeight="1" x14ac:dyDescent="0.3">
      <c r="A101" s="20" t="s">
        <v>60</v>
      </c>
      <c r="B101" s="27">
        <v>793</v>
      </c>
      <c r="C101" s="28" t="s">
        <v>47</v>
      </c>
      <c r="D101" s="28" t="s">
        <v>52</v>
      </c>
      <c r="E101" s="46" t="s">
        <v>83</v>
      </c>
      <c r="F101" s="39"/>
      <c r="G101" s="168"/>
      <c r="H101" s="169"/>
    </row>
    <row r="102" spans="1:8" ht="35.1" hidden="1" customHeight="1" x14ac:dyDescent="0.3">
      <c r="A102" s="20" t="s">
        <v>32</v>
      </c>
      <c r="B102" s="27">
        <v>793</v>
      </c>
      <c r="C102" s="28" t="s">
        <v>47</v>
      </c>
      <c r="D102" s="28" t="s">
        <v>52</v>
      </c>
      <c r="E102" s="46" t="s">
        <v>83</v>
      </c>
      <c r="F102" s="39">
        <v>200</v>
      </c>
      <c r="G102" s="168"/>
      <c r="H102" s="169"/>
    </row>
    <row r="103" spans="1:8" ht="35.1" hidden="1" customHeight="1" x14ac:dyDescent="0.3">
      <c r="A103" s="20" t="s">
        <v>31</v>
      </c>
      <c r="B103" s="27">
        <v>793</v>
      </c>
      <c r="C103" s="28" t="s">
        <v>47</v>
      </c>
      <c r="D103" s="28" t="s">
        <v>52</v>
      </c>
      <c r="E103" s="46" t="s">
        <v>84</v>
      </c>
      <c r="F103" s="39">
        <v>240</v>
      </c>
      <c r="G103" s="168"/>
      <c r="H103" s="169"/>
    </row>
    <row r="104" spans="1:8" ht="35.1" hidden="1" customHeight="1" x14ac:dyDescent="0.3">
      <c r="A104" s="20" t="s">
        <v>61</v>
      </c>
      <c r="B104" s="27">
        <v>793</v>
      </c>
      <c r="C104" s="28" t="s">
        <v>47</v>
      </c>
      <c r="D104" s="28" t="s">
        <v>52</v>
      </c>
      <c r="E104" s="46" t="s">
        <v>85</v>
      </c>
      <c r="F104" s="28"/>
      <c r="G104" s="169"/>
      <c r="H104" s="169"/>
    </row>
    <row r="105" spans="1:8" ht="90" hidden="1" customHeight="1" x14ac:dyDescent="0.3">
      <c r="A105" s="20" t="s">
        <v>60</v>
      </c>
      <c r="B105" s="27">
        <v>793</v>
      </c>
      <c r="C105" s="28" t="s">
        <v>47</v>
      </c>
      <c r="D105" s="28" t="s">
        <v>52</v>
      </c>
      <c r="E105" s="46" t="s">
        <v>86</v>
      </c>
      <c r="F105" s="28"/>
      <c r="G105" s="169"/>
      <c r="H105" s="169"/>
    </row>
    <row r="106" spans="1:8" ht="35.1" hidden="1" customHeight="1" x14ac:dyDescent="0.3">
      <c r="A106" s="29" t="s">
        <v>32</v>
      </c>
      <c r="B106" s="27">
        <v>793</v>
      </c>
      <c r="C106" s="28" t="s">
        <v>47</v>
      </c>
      <c r="D106" s="28" t="s">
        <v>52</v>
      </c>
      <c r="E106" s="46" t="s">
        <v>87</v>
      </c>
      <c r="F106" s="28">
        <v>200</v>
      </c>
      <c r="G106" s="169"/>
      <c r="H106" s="169"/>
    </row>
    <row r="107" spans="1:8" ht="35.1" hidden="1" customHeight="1" x14ac:dyDescent="0.3">
      <c r="A107" s="30" t="s">
        <v>31</v>
      </c>
      <c r="B107" s="31">
        <v>793</v>
      </c>
      <c r="C107" s="32" t="s">
        <v>47</v>
      </c>
      <c r="D107" s="32" t="s">
        <v>52</v>
      </c>
      <c r="E107" s="47" t="s">
        <v>88</v>
      </c>
      <c r="F107" s="32">
        <v>240</v>
      </c>
      <c r="G107" s="170"/>
      <c r="H107" s="170"/>
    </row>
    <row r="108" spans="1:8" ht="20.100000000000001" hidden="1" customHeight="1" x14ac:dyDescent="0.3">
      <c r="A108" s="22" t="s">
        <v>9</v>
      </c>
      <c r="B108" s="33">
        <v>793</v>
      </c>
      <c r="C108" s="24" t="s">
        <v>47</v>
      </c>
      <c r="D108" s="24" t="s">
        <v>53</v>
      </c>
      <c r="E108" s="49"/>
      <c r="F108" s="35"/>
      <c r="G108" s="177"/>
      <c r="H108" s="177"/>
    </row>
    <row r="109" spans="1:8" ht="35.1" hidden="1" customHeight="1" x14ac:dyDescent="0.3">
      <c r="A109" s="21" t="s">
        <v>65</v>
      </c>
      <c r="B109" s="25">
        <v>793</v>
      </c>
      <c r="C109" s="26" t="s">
        <v>47</v>
      </c>
      <c r="D109" s="26" t="s">
        <v>53</v>
      </c>
      <c r="E109" s="45" t="s">
        <v>71</v>
      </c>
      <c r="F109" s="26"/>
      <c r="G109" s="172"/>
      <c r="H109" s="172"/>
    </row>
    <row r="110" spans="1:8" ht="20.100000000000001" hidden="1" customHeight="1" x14ac:dyDescent="0.3">
      <c r="A110" s="29" t="s">
        <v>70</v>
      </c>
      <c r="B110" s="27">
        <v>793</v>
      </c>
      <c r="C110" s="28" t="s">
        <v>47</v>
      </c>
      <c r="D110" s="28" t="s">
        <v>53</v>
      </c>
      <c r="E110" s="46" t="s">
        <v>72</v>
      </c>
      <c r="F110" s="39"/>
      <c r="G110" s="168"/>
      <c r="H110" s="169"/>
    </row>
    <row r="111" spans="1:8" ht="35.1" hidden="1" customHeight="1" x14ac:dyDescent="0.3">
      <c r="A111" s="29" t="s">
        <v>32</v>
      </c>
      <c r="B111" s="27">
        <v>793</v>
      </c>
      <c r="C111" s="28" t="s">
        <v>47</v>
      </c>
      <c r="D111" s="28" t="s">
        <v>53</v>
      </c>
      <c r="E111" s="46" t="s">
        <v>73</v>
      </c>
      <c r="F111" s="39">
        <v>200</v>
      </c>
      <c r="G111" s="168"/>
      <c r="H111" s="169"/>
    </row>
    <row r="112" spans="1:8" ht="35.1" hidden="1" customHeight="1" x14ac:dyDescent="0.3">
      <c r="A112" s="30" t="s">
        <v>31</v>
      </c>
      <c r="B112" s="31">
        <v>793</v>
      </c>
      <c r="C112" s="32" t="s">
        <v>47</v>
      </c>
      <c r="D112" s="32" t="s">
        <v>53</v>
      </c>
      <c r="E112" s="47" t="s">
        <v>89</v>
      </c>
      <c r="F112" s="40">
        <v>240</v>
      </c>
      <c r="G112" s="174"/>
      <c r="H112" s="170"/>
    </row>
    <row r="113" spans="1:8" ht="20.100000000000001" hidden="1" customHeight="1" x14ac:dyDescent="0.3">
      <c r="A113" s="34"/>
      <c r="B113" s="23"/>
      <c r="C113" s="35"/>
      <c r="D113" s="35"/>
      <c r="E113" s="49"/>
      <c r="F113" s="41"/>
      <c r="G113" s="178"/>
      <c r="H113" s="177"/>
    </row>
    <row r="114" spans="1:8" ht="20.100000000000001" customHeight="1" x14ac:dyDescent="0.3">
      <c r="A114" s="22" t="s">
        <v>10</v>
      </c>
      <c r="B114" s="33">
        <v>793</v>
      </c>
      <c r="C114" s="24" t="s">
        <v>54</v>
      </c>
      <c r="D114" s="24" t="s">
        <v>44</v>
      </c>
      <c r="E114" s="96" t="s">
        <v>167</v>
      </c>
      <c r="F114" s="48" t="s">
        <v>168</v>
      </c>
      <c r="G114" s="171">
        <f>G115+G127+G135</f>
        <v>1167.5130000000001</v>
      </c>
      <c r="H114" s="171">
        <f t="shared" ref="H114" si="26">H115+H127+H135</f>
        <v>1184.1991</v>
      </c>
    </row>
    <row r="115" spans="1:8" ht="20.100000000000001" hidden="1" customHeight="1" x14ac:dyDescent="0.3">
      <c r="A115" s="22" t="s">
        <v>35</v>
      </c>
      <c r="B115" s="33">
        <v>793</v>
      </c>
      <c r="C115" s="24" t="s">
        <v>54</v>
      </c>
      <c r="D115" s="24" t="s">
        <v>42</v>
      </c>
      <c r="E115" s="96" t="s">
        <v>167</v>
      </c>
      <c r="F115" s="48" t="s">
        <v>168</v>
      </c>
      <c r="G115" s="178"/>
      <c r="H115" s="171"/>
    </row>
    <row r="116" spans="1:8" ht="20.100000000000001" hidden="1" customHeight="1" x14ac:dyDescent="0.3">
      <c r="A116" s="21" t="s">
        <v>68</v>
      </c>
      <c r="B116" s="25">
        <v>793</v>
      </c>
      <c r="C116" s="26" t="s">
        <v>54</v>
      </c>
      <c r="D116" s="26" t="s">
        <v>42</v>
      </c>
      <c r="E116" s="96" t="s">
        <v>167</v>
      </c>
      <c r="F116" s="48" t="s">
        <v>168</v>
      </c>
      <c r="G116" s="172"/>
      <c r="H116" s="172"/>
    </row>
    <row r="117" spans="1:8" ht="90" hidden="1" customHeight="1" x14ac:dyDescent="0.3">
      <c r="A117" s="29" t="s">
        <v>67</v>
      </c>
      <c r="B117" s="27">
        <v>793</v>
      </c>
      <c r="C117" s="28" t="s">
        <v>54</v>
      </c>
      <c r="D117" s="28" t="s">
        <v>42</v>
      </c>
      <c r="E117" s="96" t="s">
        <v>167</v>
      </c>
      <c r="F117" s="48" t="s">
        <v>168</v>
      </c>
      <c r="G117" s="169"/>
      <c r="H117" s="169"/>
    </row>
    <row r="118" spans="1:8" ht="35.1" hidden="1" customHeight="1" x14ac:dyDescent="0.3">
      <c r="A118" s="29" t="s">
        <v>32</v>
      </c>
      <c r="B118" s="27">
        <v>793</v>
      </c>
      <c r="C118" s="28" t="s">
        <v>54</v>
      </c>
      <c r="D118" s="28" t="s">
        <v>42</v>
      </c>
      <c r="E118" s="96" t="s">
        <v>167</v>
      </c>
      <c r="F118" s="48" t="s">
        <v>168</v>
      </c>
      <c r="G118" s="168"/>
      <c r="H118" s="169"/>
    </row>
    <row r="119" spans="1:8" ht="35.1" hidden="1" customHeight="1" x14ac:dyDescent="0.3">
      <c r="A119" s="29" t="s">
        <v>31</v>
      </c>
      <c r="B119" s="27">
        <v>793</v>
      </c>
      <c r="C119" s="28" t="s">
        <v>54</v>
      </c>
      <c r="D119" s="28" t="s">
        <v>42</v>
      </c>
      <c r="E119" s="96" t="s">
        <v>167</v>
      </c>
      <c r="F119" s="48" t="s">
        <v>168</v>
      </c>
      <c r="G119" s="168"/>
      <c r="H119" s="169"/>
    </row>
    <row r="120" spans="1:8" ht="35.1" hidden="1" customHeight="1" x14ac:dyDescent="0.3">
      <c r="A120" s="29" t="s">
        <v>141</v>
      </c>
      <c r="B120" s="27">
        <v>793</v>
      </c>
      <c r="C120" s="28" t="s">
        <v>54</v>
      </c>
      <c r="D120" s="28" t="s">
        <v>42</v>
      </c>
      <c r="E120" s="96" t="s">
        <v>167</v>
      </c>
      <c r="F120" s="48" t="s">
        <v>168</v>
      </c>
      <c r="G120" s="169"/>
      <c r="H120" s="169"/>
    </row>
    <row r="121" spans="1:8" ht="20.100000000000001" hidden="1" customHeight="1" x14ac:dyDescent="0.3">
      <c r="A121" s="29" t="s">
        <v>143</v>
      </c>
      <c r="B121" s="27">
        <v>793</v>
      </c>
      <c r="C121" s="28" t="s">
        <v>54</v>
      </c>
      <c r="D121" s="28" t="s">
        <v>42</v>
      </c>
      <c r="E121" s="96" t="s">
        <v>167</v>
      </c>
      <c r="F121" s="48" t="s">
        <v>168</v>
      </c>
      <c r="G121" s="169"/>
      <c r="H121" s="169"/>
    </row>
    <row r="122" spans="1:8" ht="35.1" hidden="1" customHeight="1" x14ac:dyDescent="0.3">
      <c r="A122" s="29" t="s">
        <v>32</v>
      </c>
      <c r="B122" s="27">
        <v>793</v>
      </c>
      <c r="C122" s="28" t="s">
        <v>54</v>
      </c>
      <c r="D122" s="28" t="s">
        <v>42</v>
      </c>
      <c r="E122" s="96" t="s">
        <v>167</v>
      </c>
      <c r="F122" s="48" t="s">
        <v>168</v>
      </c>
      <c r="G122" s="168"/>
      <c r="H122" s="169"/>
    </row>
    <row r="123" spans="1:8" ht="35.1" hidden="1" customHeight="1" x14ac:dyDescent="0.3">
      <c r="A123" s="29" t="s">
        <v>31</v>
      </c>
      <c r="B123" s="27">
        <v>793</v>
      </c>
      <c r="C123" s="28" t="s">
        <v>54</v>
      </c>
      <c r="D123" s="28" t="s">
        <v>42</v>
      </c>
      <c r="E123" s="96" t="s">
        <v>167</v>
      </c>
      <c r="F123" s="48" t="s">
        <v>168</v>
      </c>
      <c r="G123" s="168"/>
      <c r="H123" s="169"/>
    </row>
    <row r="124" spans="1:8" ht="35.1" hidden="1" customHeight="1" x14ac:dyDescent="0.3">
      <c r="A124" s="20" t="s">
        <v>74</v>
      </c>
      <c r="B124" s="27">
        <v>793</v>
      </c>
      <c r="C124" s="28" t="s">
        <v>54</v>
      </c>
      <c r="D124" s="28" t="s">
        <v>42</v>
      </c>
      <c r="E124" s="96" t="s">
        <v>167</v>
      </c>
      <c r="F124" s="48" t="s">
        <v>168</v>
      </c>
      <c r="G124" s="169"/>
      <c r="H124" s="169"/>
    </row>
    <row r="125" spans="1:8" ht="35.1" hidden="1" customHeight="1" x14ac:dyDescent="0.3">
      <c r="A125" s="29" t="s">
        <v>32</v>
      </c>
      <c r="B125" s="27">
        <v>793</v>
      </c>
      <c r="C125" s="28" t="s">
        <v>54</v>
      </c>
      <c r="D125" s="28" t="s">
        <v>42</v>
      </c>
      <c r="E125" s="96" t="s">
        <v>167</v>
      </c>
      <c r="F125" s="48" t="s">
        <v>168</v>
      </c>
      <c r="G125" s="168"/>
      <c r="H125" s="169"/>
    </row>
    <row r="126" spans="1:8" ht="35.1" hidden="1" customHeight="1" x14ac:dyDescent="0.3">
      <c r="A126" s="29" t="s">
        <v>31</v>
      </c>
      <c r="B126" s="27">
        <v>793</v>
      </c>
      <c r="C126" s="28" t="s">
        <v>54</v>
      </c>
      <c r="D126" s="28" t="s">
        <v>42</v>
      </c>
      <c r="E126" s="96" t="s">
        <v>167</v>
      </c>
      <c r="F126" s="48" t="s">
        <v>168</v>
      </c>
      <c r="G126" s="168"/>
      <c r="H126" s="169"/>
    </row>
    <row r="127" spans="1:8" ht="20.100000000000001" hidden="1" customHeight="1" x14ac:dyDescent="0.3">
      <c r="A127" s="22" t="s">
        <v>11</v>
      </c>
      <c r="B127" s="33">
        <v>793</v>
      </c>
      <c r="C127" s="24" t="s">
        <v>54</v>
      </c>
      <c r="D127" s="24" t="s">
        <v>45</v>
      </c>
      <c r="E127" s="96" t="s">
        <v>167</v>
      </c>
      <c r="F127" s="48" t="s">
        <v>168</v>
      </c>
      <c r="G127" s="178"/>
      <c r="H127" s="171"/>
    </row>
    <row r="128" spans="1:8" ht="20.100000000000001" hidden="1" customHeight="1" x14ac:dyDescent="0.3">
      <c r="A128" s="21" t="s">
        <v>66</v>
      </c>
      <c r="B128" s="25">
        <v>793</v>
      </c>
      <c r="C128" s="26" t="s">
        <v>54</v>
      </c>
      <c r="D128" s="26" t="s">
        <v>45</v>
      </c>
      <c r="E128" s="96" t="s">
        <v>167</v>
      </c>
      <c r="F128" s="48" t="s">
        <v>168</v>
      </c>
      <c r="G128" s="167"/>
      <c r="H128" s="172"/>
    </row>
    <row r="129" spans="1:10" ht="90" hidden="1" customHeight="1" x14ac:dyDescent="0.3">
      <c r="A129" s="29" t="s">
        <v>67</v>
      </c>
      <c r="B129" s="27">
        <v>793</v>
      </c>
      <c r="C129" s="28" t="s">
        <v>54</v>
      </c>
      <c r="D129" s="28" t="s">
        <v>45</v>
      </c>
      <c r="E129" s="96" t="s">
        <v>167</v>
      </c>
      <c r="F129" s="48" t="s">
        <v>168</v>
      </c>
      <c r="G129" s="169"/>
      <c r="H129" s="169"/>
    </row>
    <row r="130" spans="1:10" ht="35.1" hidden="1" customHeight="1" x14ac:dyDescent="0.3">
      <c r="A130" s="29" t="s">
        <v>32</v>
      </c>
      <c r="B130" s="27">
        <v>793</v>
      </c>
      <c r="C130" s="28" t="s">
        <v>54</v>
      </c>
      <c r="D130" s="28" t="s">
        <v>45</v>
      </c>
      <c r="E130" s="96" t="s">
        <v>167</v>
      </c>
      <c r="F130" s="48" t="s">
        <v>168</v>
      </c>
      <c r="G130" s="168"/>
      <c r="H130" s="169"/>
    </row>
    <row r="131" spans="1:10" ht="35.1" hidden="1" customHeight="1" x14ac:dyDescent="0.3">
      <c r="A131" s="29" t="s">
        <v>31</v>
      </c>
      <c r="B131" s="27">
        <v>793</v>
      </c>
      <c r="C131" s="28" t="s">
        <v>54</v>
      </c>
      <c r="D131" s="28" t="s">
        <v>45</v>
      </c>
      <c r="E131" s="96" t="s">
        <v>167</v>
      </c>
      <c r="F131" s="48" t="s">
        <v>168</v>
      </c>
      <c r="G131" s="168"/>
      <c r="H131" s="169"/>
    </row>
    <row r="132" spans="1:10" ht="35.1" hidden="1" customHeight="1" x14ac:dyDescent="0.3">
      <c r="A132" s="29" t="s">
        <v>78</v>
      </c>
      <c r="B132" s="27">
        <v>793</v>
      </c>
      <c r="C132" s="28" t="s">
        <v>54</v>
      </c>
      <c r="D132" s="28" t="s">
        <v>45</v>
      </c>
      <c r="E132" s="96" t="s">
        <v>167</v>
      </c>
      <c r="F132" s="48" t="s">
        <v>168</v>
      </c>
      <c r="G132" s="169"/>
      <c r="H132" s="169"/>
    </row>
    <row r="133" spans="1:10" ht="35.1" hidden="1" customHeight="1" x14ac:dyDescent="0.3">
      <c r="A133" s="29" t="s">
        <v>32</v>
      </c>
      <c r="B133" s="27">
        <v>793</v>
      </c>
      <c r="C133" s="28" t="s">
        <v>54</v>
      </c>
      <c r="D133" s="28" t="s">
        <v>45</v>
      </c>
      <c r="E133" s="96" t="s">
        <v>167</v>
      </c>
      <c r="F133" s="48" t="s">
        <v>168</v>
      </c>
      <c r="G133" s="168"/>
      <c r="H133" s="169"/>
    </row>
    <row r="134" spans="1:10" ht="35.1" hidden="1" customHeight="1" x14ac:dyDescent="0.3">
      <c r="A134" s="30" t="s">
        <v>31</v>
      </c>
      <c r="B134" s="31">
        <v>793</v>
      </c>
      <c r="C134" s="32" t="s">
        <v>54</v>
      </c>
      <c r="D134" s="32" t="s">
        <v>45</v>
      </c>
      <c r="E134" s="96" t="s">
        <v>167</v>
      </c>
      <c r="F134" s="48" t="s">
        <v>168</v>
      </c>
      <c r="G134" s="174"/>
      <c r="H134" s="170"/>
    </row>
    <row r="135" spans="1:10" ht="20.100000000000001" customHeight="1" x14ac:dyDescent="0.3">
      <c r="A135" s="22" t="s">
        <v>12</v>
      </c>
      <c r="B135" s="33">
        <v>793</v>
      </c>
      <c r="C135" s="24" t="s">
        <v>54</v>
      </c>
      <c r="D135" s="24" t="s">
        <v>46</v>
      </c>
      <c r="E135" s="96" t="s">
        <v>167</v>
      </c>
      <c r="F135" s="48" t="s">
        <v>168</v>
      </c>
      <c r="G135" s="166">
        <f>G136+G153+G149+G140</f>
        <v>1167.5130000000001</v>
      </c>
      <c r="H135" s="166">
        <f>H136+H153+H149+H140</f>
        <v>1184.1991</v>
      </c>
    </row>
    <row r="136" spans="1:10" ht="20.100000000000001" hidden="1" customHeight="1" x14ac:dyDescent="0.3">
      <c r="A136" s="21" t="s">
        <v>69</v>
      </c>
      <c r="B136" s="25">
        <v>793</v>
      </c>
      <c r="C136" s="26" t="s">
        <v>54</v>
      </c>
      <c r="D136" s="26" t="s">
        <v>46</v>
      </c>
      <c r="E136" s="45" t="s">
        <v>90</v>
      </c>
      <c r="F136" s="100"/>
      <c r="G136" s="175"/>
      <c r="H136" s="179"/>
    </row>
    <row r="137" spans="1:10" ht="90" hidden="1" customHeight="1" x14ac:dyDescent="0.3">
      <c r="A137" s="29" t="s">
        <v>38</v>
      </c>
      <c r="B137" s="27">
        <v>793</v>
      </c>
      <c r="C137" s="28" t="s">
        <v>54</v>
      </c>
      <c r="D137" s="28" t="s">
        <v>46</v>
      </c>
      <c r="E137" s="46" t="s">
        <v>91</v>
      </c>
      <c r="F137" s="28"/>
      <c r="G137" s="169"/>
      <c r="H137" s="169"/>
    </row>
    <row r="138" spans="1:10" ht="35.1" hidden="1" customHeight="1" x14ac:dyDescent="0.3">
      <c r="A138" s="29" t="s">
        <v>32</v>
      </c>
      <c r="B138" s="27">
        <v>793</v>
      </c>
      <c r="C138" s="28" t="s">
        <v>54</v>
      </c>
      <c r="D138" s="28" t="s">
        <v>46</v>
      </c>
      <c r="E138" s="46" t="s">
        <v>92</v>
      </c>
      <c r="F138" s="28">
        <v>200</v>
      </c>
      <c r="G138" s="169"/>
      <c r="H138" s="169"/>
    </row>
    <row r="139" spans="1:10" ht="35.1" hidden="1" customHeight="1" x14ac:dyDescent="0.3">
      <c r="A139" s="29" t="s">
        <v>31</v>
      </c>
      <c r="B139" s="27">
        <v>793</v>
      </c>
      <c r="C139" s="28" t="s">
        <v>54</v>
      </c>
      <c r="D139" s="28" t="s">
        <v>46</v>
      </c>
      <c r="E139" s="46" t="s">
        <v>93</v>
      </c>
      <c r="F139" s="28">
        <v>240</v>
      </c>
      <c r="G139" s="169"/>
      <c r="H139" s="169"/>
    </row>
    <row r="140" spans="1:10" ht="51" customHeight="1" x14ac:dyDescent="0.3">
      <c r="A140" s="29" t="s">
        <v>385</v>
      </c>
      <c r="B140" s="27">
        <v>793</v>
      </c>
      <c r="C140" s="28" t="s">
        <v>54</v>
      </c>
      <c r="D140" s="28" t="s">
        <v>46</v>
      </c>
      <c r="E140" s="46" t="s">
        <v>386</v>
      </c>
      <c r="F140" s="28" t="s">
        <v>168</v>
      </c>
      <c r="G140" s="52">
        <f>G141+G145</f>
        <v>52.2</v>
      </c>
      <c r="H140" s="52">
        <f>H141+H145</f>
        <v>52.2</v>
      </c>
      <c r="I140" s="263"/>
      <c r="J140" s="262"/>
    </row>
    <row r="141" spans="1:10" ht="20.100000000000001" customHeight="1" x14ac:dyDescent="0.3">
      <c r="A141" s="29" t="s">
        <v>387</v>
      </c>
      <c r="B141" s="27">
        <v>793</v>
      </c>
      <c r="C141" s="28" t="s">
        <v>54</v>
      </c>
      <c r="D141" s="28" t="s">
        <v>46</v>
      </c>
      <c r="E141" s="46" t="s">
        <v>388</v>
      </c>
      <c r="F141" s="28" t="s">
        <v>168</v>
      </c>
      <c r="G141" s="52">
        <f t="shared" ref="G141:H143" si="27">G142</f>
        <v>32.6</v>
      </c>
      <c r="H141" s="52">
        <f t="shared" si="27"/>
        <v>32.6</v>
      </c>
      <c r="I141" s="263"/>
      <c r="J141" s="262"/>
    </row>
    <row r="142" spans="1:10" ht="20.100000000000001" customHeight="1" x14ac:dyDescent="0.3">
      <c r="A142" s="29" t="s">
        <v>389</v>
      </c>
      <c r="B142" s="27">
        <v>793</v>
      </c>
      <c r="C142" s="28" t="s">
        <v>54</v>
      </c>
      <c r="D142" s="28" t="s">
        <v>46</v>
      </c>
      <c r="E142" s="46" t="s">
        <v>390</v>
      </c>
      <c r="F142" s="28" t="s">
        <v>168</v>
      </c>
      <c r="G142" s="52">
        <f t="shared" si="27"/>
        <v>32.6</v>
      </c>
      <c r="H142" s="52">
        <f t="shared" si="27"/>
        <v>32.6</v>
      </c>
      <c r="I142" s="263"/>
      <c r="J142" s="262"/>
    </row>
    <row r="143" spans="1:10" ht="35.1" customHeight="1" x14ac:dyDescent="0.3">
      <c r="A143" s="29" t="s">
        <v>32</v>
      </c>
      <c r="B143" s="27">
        <v>793</v>
      </c>
      <c r="C143" s="28" t="s">
        <v>54</v>
      </c>
      <c r="D143" s="28" t="s">
        <v>46</v>
      </c>
      <c r="E143" s="46" t="s">
        <v>390</v>
      </c>
      <c r="F143" s="28" t="s">
        <v>151</v>
      </c>
      <c r="G143" s="52">
        <f t="shared" si="27"/>
        <v>32.6</v>
      </c>
      <c r="H143" s="52">
        <f t="shared" si="27"/>
        <v>32.6</v>
      </c>
      <c r="I143" s="263"/>
      <c r="J143" s="262"/>
    </row>
    <row r="144" spans="1:10" ht="35.1" customHeight="1" x14ac:dyDescent="0.3">
      <c r="A144" s="29" t="s">
        <v>31</v>
      </c>
      <c r="B144" s="27">
        <v>793</v>
      </c>
      <c r="C144" s="28" t="s">
        <v>54</v>
      </c>
      <c r="D144" s="28" t="s">
        <v>46</v>
      </c>
      <c r="E144" s="46" t="s">
        <v>390</v>
      </c>
      <c r="F144" s="28" t="s">
        <v>150</v>
      </c>
      <c r="G144" s="52">
        <v>32.6</v>
      </c>
      <c r="H144" s="52">
        <v>32.6</v>
      </c>
      <c r="I144" s="263"/>
      <c r="J144" s="262"/>
    </row>
    <row r="145" spans="1:10" ht="35.1" customHeight="1" x14ac:dyDescent="0.3">
      <c r="A145" s="29" t="s">
        <v>391</v>
      </c>
      <c r="B145" s="27">
        <v>793</v>
      </c>
      <c r="C145" s="28" t="s">
        <v>54</v>
      </c>
      <c r="D145" s="28" t="s">
        <v>46</v>
      </c>
      <c r="E145" s="46" t="s">
        <v>392</v>
      </c>
      <c r="F145" s="28" t="s">
        <v>168</v>
      </c>
      <c r="G145" s="52">
        <f t="shared" ref="G145:H147" si="28">G146</f>
        <v>19.600000000000001</v>
      </c>
      <c r="H145" s="52">
        <f t="shared" si="28"/>
        <v>19.600000000000001</v>
      </c>
      <c r="I145" s="263"/>
      <c r="J145" s="262"/>
    </row>
    <row r="146" spans="1:10" ht="20.100000000000001" customHeight="1" x14ac:dyDescent="0.3">
      <c r="A146" s="29" t="s">
        <v>389</v>
      </c>
      <c r="B146" s="27">
        <v>793</v>
      </c>
      <c r="C146" s="28" t="s">
        <v>54</v>
      </c>
      <c r="D146" s="28" t="s">
        <v>46</v>
      </c>
      <c r="E146" s="46" t="s">
        <v>393</v>
      </c>
      <c r="F146" s="28" t="s">
        <v>168</v>
      </c>
      <c r="G146" s="52">
        <f t="shared" si="28"/>
        <v>19.600000000000001</v>
      </c>
      <c r="H146" s="52">
        <f t="shared" si="28"/>
        <v>19.600000000000001</v>
      </c>
      <c r="I146" s="263"/>
      <c r="J146" s="262"/>
    </row>
    <row r="147" spans="1:10" ht="35.1" customHeight="1" x14ac:dyDescent="0.3">
      <c r="A147" s="29" t="s">
        <v>32</v>
      </c>
      <c r="B147" s="27">
        <v>793</v>
      </c>
      <c r="C147" s="28" t="s">
        <v>54</v>
      </c>
      <c r="D147" s="28" t="s">
        <v>46</v>
      </c>
      <c r="E147" s="46" t="s">
        <v>393</v>
      </c>
      <c r="F147" s="28" t="s">
        <v>151</v>
      </c>
      <c r="G147" s="52">
        <f t="shared" si="28"/>
        <v>19.600000000000001</v>
      </c>
      <c r="H147" s="52">
        <f t="shared" si="28"/>
        <v>19.600000000000001</v>
      </c>
      <c r="I147" s="263"/>
      <c r="J147" s="262"/>
    </row>
    <row r="148" spans="1:10" ht="35.1" customHeight="1" x14ac:dyDescent="0.3">
      <c r="A148" s="29" t="s">
        <v>31</v>
      </c>
      <c r="B148" s="27">
        <v>793</v>
      </c>
      <c r="C148" s="28" t="s">
        <v>54</v>
      </c>
      <c r="D148" s="28" t="s">
        <v>46</v>
      </c>
      <c r="E148" s="46" t="s">
        <v>393</v>
      </c>
      <c r="F148" s="28" t="s">
        <v>150</v>
      </c>
      <c r="G148" s="52">
        <v>19.600000000000001</v>
      </c>
      <c r="H148" s="52">
        <v>19.600000000000001</v>
      </c>
      <c r="I148" s="263"/>
      <c r="J148" s="262"/>
    </row>
    <row r="149" spans="1:10" ht="20.100000000000001" customHeight="1" x14ac:dyDescent="0.3">
      <c r="A149" s="54" t="s">
        <v>179</v>
      </c>
      <c r="B149" s="27">
        <v>793</v>
      </c>
      <c r="C149" s="56" t="s">
        <v>54</v>
      </c>
      <c r="D149" s="56" t="s">
        <v>46</v>
      </c>
      <c r="E149" s="57" t="s">
        <v>180</v>
      </c>
      <c r="F149" s="99" t="s">
        <v>168</v>
      </c>
      <c r="G149" s="173">
        <f t="shared" ref="G149:H151" si="29">G150</f>
        <v>280</v>
      </c>
      <c r="H149" s="173">
        <f t="shared" si="29"/>
        <v>280</v>
      </c>
    </row>
    <row r="150" spans="1:10" ht="20.100000000000001" customHeight="1" x14ac:dyDescent="0.3">
      <c r="A150" s="29" t="s">
        <v>179</v>
      </c>
      <c r="B150" s="27">
        <v>793</v>
      </c>
      <c r="C150" s="28" t="s">
        <v>54</v>
      </c>
      <c r="D150" s="28" t="s">
        <v>46</v>
      </c>
      <c r="E150" s="46" t="s">
        <v>181</v>
      </c>
      <c r="F150" s="28" t="s">
        <v>168</v>
      </c>
      <c r="G150" s="169">
        <f t="shared" si="29"/>
        <v>280</v>
      </c>
      <c r="H150" s="169">
        <f t="shared" si="29"/>
        <v>280</v>
      </c>
    </row>
    <row r="151" spans="1:10" ht="35.1" customHeight="1" x14ac:dyDescent="0.3">
      <c r="A151" s="29" t="s">
        <v>32</v>
      </c>
      <c r="B151" s="27">
        <v>793</v>
      </c>
      <c r="C151" s="28" t="s">
        <v>54</v>
      </c>
      <c r="D151" s="28" t="s">
        <v>46</v>
      </c>
      <c r="E151" s="46" t="s">
        <v>181</v>
      </c>
      <c r="F151" s="28">
        <v>200</v>
      </c>
      <c r="G151" s="169">
        <f t="shared" si="29"/>
        <v>280</v>
      </c>
      <c r="H151" s="169">
        <f t="shared" si="29"/>
        <v>280</v>
      </c>
    </row>
    <row r="152" spans="1:10" ht="35.1" customHeight="1" x14ac:dyDescent="0.3">
      <c r="A152" s="29" t="s">
        <v>31</v>
      </c>
      <c r="B152" s="27">
        <v>793</v>
      </c>
      <c r="C152" s="28" t="s">
        <v>54</v>
      </c>
      <c r="D152" s="28" t="s">
        <v>46</v>
      </c>
      <c r="E152" s="46" t="s">
        <v>181</v>
      </c>
      <c r="F152" s="28">
        <v>240</v>
      </c>
      <c r="G152" s="169">
        <v>280</v>
      </c>
      <c r="H152" s="169">
        <v>280</v>
      </c>
    </row>
    <row r="153" spans="1:10" ht="35.1" customHeight="1" x14ac:dyDescent="0.3">
      <c r="A153" s="29" t="s">
        <v>141</v>
      </c>
      <c r="B153" s="27">
        <v>793</v>
      </c>
      <c r="C153" s="28" t="s">
        <v>54</v>
      </c>
      <c r="D153" s="28" t="s">
        <v>46</v>
      </c>
      <c r="E153" s="46" t="s">
        <v>142</v>
      </c>
      <c r="F153" s="28" t="s">
        <v>168</v>
      </c>
      <c r="G153" s="169">
        <f>G154</f>
        <v>835.31299999999999</v>
      </c>
      <c r="H153" s="169">
        <f t="shared" ref="H153:H155" si="30">H154</f>
        <v>851.9991</v>
      </c>
    </row>
    <row r="154" spans="1:10" ht="20.100000000000001" customHeight="1" x14ac:dyDescent="0.3">
      <c r="A154" s="29" t="s">
        <v>145</v>
      </c>
      <c r="B154" s="27">
        <v>793</v>
      </c>
      <c r="C154" s="28" t="s">
        <v>54</v>
      </c>
      <c r="D154" s="28" t="s">
        <v>46</v>
      </c>
      <c r="E154" s="46" t="s">
        <v>144</v>
      </c>
      <c r="F154" s="28" t="s">
        <v>168</v>
      </c>
      <c r="G154" s="169">
        <f>G155</f>
        <v>835.31299999999999</v>
      </c>
      <c r="H154" s="169">
        <f t="shared" si="30"/>
        <v>851.9991</v>
      </c>
    </row>
    <row r="155" spans="1:10" ht="35.1" customHeight="1" x14ac:dyDescent="0.3">
      <c r="A155" s="29" t="s">
        <v>32</v>
      </c>
      <c r="B155" s="27">
        <v>793</v>
      </c>
      <c r="C155" s="28" t="s">
        <v>54</v>
      </c>
      <c r="D155" s="28" t="s">
        <v>46</v>
      </c>
      <c r="E155" s="46" t="s">
        <v>144</v>
      </c>
      <c r="F155" s="28">
        <v>200</v>
      </c>
      <c r="G155" s="169">
        <f>G156</f>
        <v>835.31299999999999</v>
      </c>
      <c r="H155" s="169">
        <f t="shared" si="30"/>
        <v>851.9991</v>
      </c>
    </row>
    <row r="156" spans="1:10" ht="35.1" customHeight="1" x14ac:dyDescent="0.3">
      <c r="A156" s="30" t="s">
        <v>31</v>
      </c>
      <c r="B156" s="27">
        <v>793</v>
      </c>
      <c r="C156" s="32" t="s">
        <v>54</v>
      </c>
      <c r="D156" s="32" t="s">
        <v>46</v>
      </c>
      <c r="E156" s="47" t="s">
        <v>144</v>
      </c>
      <c r="F156" s="32">
        <v>240</v>
      </c>
      <c r="G156" s="170">
        <v>835.31299999999999</v>
      </c>
      <c r="H156" s="170">
        <v>851.9991</v>
      </c>
    </row>
    <row r="157" spans="1:10" ht="20.100000000000001" hidden="1" customHeight="1" x14ac:dyDescent="0.3">
      <c r="A157" s="22" t="s">
        <v>17</v>
      </c>
      <c r="B157" s="33">
        <v>793</v>
      </c>
      <c r="C157" s="24" t="s">
        <v>55</v>
      </c>
      <c r="D157" s="24" t="s">
        <v>44</v>
      </c>
      <c r="E157" s="49"/>
      <c r="F157" s="35"/>
      <c r="G157" s="177"/>
      <c r="H157" s="171"/>
    </row>
    <row r="158" spans="1:10" ht="20.100000000000001" hidden="1" customHeight="1" x14ac:dyDescent="0.3">
      <c r="A158" s="22" t="s">
        <v>33</v>
      </c>
      <c r="B158" s="33">
        <v>793</v>
      </c>
      <c r="C158" s="24" t="s">
        <v>55</v>
      </c>
      <c r="D158" s="24" t="s">
        <v>55</v>
      </c>
      <c r="E158" s="49"/>
      <c r="F158" s="35"/>
      <c r="G158" s="177"/>
      <c r="H158" s="177"/>
    </row>
    <row r="159" spans="1:10" ht="20.100000000000001" hidden="1" customHeight="1" x14ac:dyDescent="0.3">
      <c r="A159" s="36" t="s">
        <v>77</v>
      </c>
      <c r="B159" s="25">
        <v>793</v>
      </c>
      <c r="C159" s="26" t="s">
        <v>55</v>
      </c>
      <c r="D159" s="26" t="s">
        <v>55</v>
      </c>
      <c r="E159" s="45" t="s">
        <v>94</v>
      </c>
      <c r="F159" s="26"/>
      <c r="G159" s="172"/>
      <c r="H159" s="172"/>
    </row>
    <row r="160" spans="1:10" ht="20.100000000000001" hidden="1" customHeight="1" x14ac:dyDescent="0.3">
      <c r="A160" s="20" t="s">
        <v>75</v>
      </c>
      <c r="B160" s="27">
        <v>793</v>
      </c>
      <c r="C160" s="28" t="s">
        <v>55</v>
      </c>
      <c r="D160" s="28" t="s">
        <v>55</v>
      </c>
      <c r="E160" s="46" t="s">
        <v>95</v>
      </c>
      <c r="F160" s="28"/>
      <c r="G160" s="169"/>
      <c r="H160" s="169"/>
    </row>
    <row r="161" spans="1:10" ht="35.1" hidden="1" customHeight="1" x14ac:dyDescent="0.3">
      <c r="A161" s="20" t="s">
        <v>32</v>
      </c>
      <c r="B161" s="27">
        <v>793</v>
      </c>
      <c r="C161" s="28" t="s">
        <v>55</v>
      </c>
      <c r="D161" s="28" t="s">
        <v>55</v>
      </c>
      <c r="E161" s="46" t="s">
        <v>96</v>
      </c>
      <c r="F161" s="28">
        <v>200</v>
      </c>
      <c r="G161" s="169"/>
      <c r="H161" s="169"/>
    </row>
    <row r="162" spans="1:10" ht="35.1" hidden="1" customHeight="1" x14ac:dyDescent="0.3">
      <c r="A162" s="37" t="s">
        <v>31</v>
      </c>
      <c r="B162" s="31">
        <v>793</v>
      </c>
      <c r="C162" s="32" t="s">
        <v>55</v>
      </c>
      <c r="D162" s="32" t="s">
        <v>55</v>
      </c>
      <c r="E162" s="47" t="s">
        <v>97</v>
      </c>
      <c r="F162" s="32">
        <v>240</v>
      </c>
      <c r="G162" s="170"/>
      <c r="H162" s="170"/>
    </row>
    <row r="163" spans="1:10" ht="20.100000000000001" hidden="1" customHeight="1" x14ac:dyDescent="0.3">
      <c r="A163" s="38"/>
      <c r="B163" s="23"/>
      <c r="C163" s="35"/>
      <c r="D163" s="35"/>
      <c r="E163" s="49"/>
      <c r="F163" s="35"/>
      <c r="G163" s="177"/>
      <c r="H163" s="177"/>
    </row>
    <row r="164" spans="1:10" ht="20.100000000000001" customHeight="1" x14ac:dyDescent="0.3">
      <c r="A164" s="19" t="s">
        <v>39</v>
      </c>
      <c r="B164" s="33">
        <v>793</v>
      </c>
      <c r="C164" s="24" t="s">
        <v>40</v>
      </c>
      <c r="D164" s="24" t="s">
        <v>44</v>
      </c>
      <c r="E164" s="49"/>
      <c r="F164" s="35"/>
      <c r="G164" s="171">
        <f>G165</f>
        <v>300</v>
      </c>
      <c r="H164" s="171">
        <f t="shared" ref="H164:H173" si="31">H165</f>
        <v>300</v>
      </c>
    </row>
    <row r="165" spans="1:10" ht="20.100000000000001" customHeight="1" x14ac:dyDescent="0.3">
      <c r="A165" s="19" t="s">
        <v>41</v>
      </c>
      <c r="B165" s="33">
        <v>793</v>
      </c>
      <c r="C165" s="24" t="s">
        <v>40</v>
      </c>
      <c r="D165" s="24" t="s">
        <v>42</v>
      </c>
      <c r="E165" s="49"/>
      <c r="F165" s="35"/>
      <c r="G165" s="171">
        <f>G171+G166</f>
        <v>300</v>
      </c>
      <c r="H165" s="171">
        <f>H171+H166</f>
        <v>300</v>
      </c>
    </row>
    <row r="166" spans="1:10" ht="50.1" customHeight="1" x14ac:dyDescent="0.3">
      <c r="A166" s="54" t="s">
        <v>379</v>
      </c>
      <c r="B166" s="27">
        <v>793</v>
      </c>
      <c r="C166" s="28" t="s">
        <v>40</v>
      </c>
      <c r="D166" s="28" t="s">
        <v>42</v>
      </c>
      <c r="E166" s="57" t="s">
        <v>380</v>
      </c>
      <c r="F166" s="56" t="s">
        <v>168</v>
      </c>
      <c r="G166" s="59">
        <f>G167</f>
        <v>300</v>
      </c>
      <c r="H166" s="59">
        <f>H167</f>
        <v>300</v>
      </c>
      <c r="I166" s="263"/>
      <c r="J166" s="262"/>
    </row>
    <row r="167" spans="1:10" ht="35.1" customHeight="1" x14ac:dyDescent="0.3">
      <c r="A167" s="29" t="s">
        <v>381</v>
      </c>
      <c r="B167" s="27">
        <v>793</v>
      </c>
      <c r="C167" s="28" t="s">
        <v>40</v>
      </c>
      <c r="D167" s="28" t="s">
        <v>42</v>
      </c>
      <c r="E167" s="46" t="s">
        <v>382</v>
      </c>
      <c r="F167" s="28" t="s">
        <v>168</v>
      </c>
      <c r="G167" s="52">
        <f t="shared" ref="G167:H169" si="32">G168</f>
        <v>300</v>
      </c>
      <c r="H167" s="52">
        <f t="shared" si="32"/>
        <v>300</v>
      </c>
      <c r="I167" s="263"/>
      <c r="J167" s="262"/>
    </row>
    <row r="168" spans="1:10" ht="20.100000000000001" customHeight="1" x14ac:dyDescent="0.3">
      <c r="A168" s="29" t="s">
        <v>383</v>
      </c>
      <c r="B168" s="27">
        <v>793</v>
      </c>
      <c r="C168" s="28" t="s">
        <v>40</v>
      </c>
      <c r="D168" s="28" t="s">
        <v>42</v>
      </c>
      <c r="E168" s="46" t="s">
        <v>384</v>
      </c>
      <c r="F168" s="28" t="s">
        <v>168</v>
      </c>
      <c r="G168" s="52">
        <f t="shared" si="32"/>
        <v>300</v>
      </c>
      <c r="H168" s="52">
        <f t="shared" si="32"/>
        <v>300</v>
      </c>
      <c r="I168" s="263"/>
      <c r="J168" s="262"/>
    </row>
    <row r="169" spans="1:10" ht="35.1" customHeight="1" x14ac:dyDescent="0.3">
      <c r="A169" s="29" t="s">
        <v>32</v>
      </c>
      <c r="B169" s="27">
        <v>793</v>
      </c>
      <c r="C169" s="28" t="s">
        <v>40</v>
      </c>
      <c r="D169" s="28" t="s">
        <v>42</v>
      </c>
      <c r="E169" s="46" t="s">
        <v>384</v>
      </c>
      <c r="F169" s="28" t="s">
        <v>151</v>
      </c>
      <c r="G169" s="52">
        <f t="shared" si="32"/>
        <v>300</v>
      </c>
      <c r="H169" s="52">
        <f t="shared" si="32"/>
        <v>300</v>
      </c>
      <c r="I169" s="263"/>
      <c r="J169" s="262"/>
    </row>
    <row r="170" spans="1:10" ht="35.1" customHeight="1" x14ac:dyDescent="0.3">
      <c r="A170" s="29" t="s">
        <v>31</v>
      </c>
      <c r="B170" s="27">
        <v>793</v>
      </c>
      <c r="C170" s="28" t="s">
        <v>40</v>
      </c>
      <c r="D170" s="28" t="s">
        <v>42</v>
      </c>
      <c r="E170" s="46" t="s">
        <v>384</v>
      </c>
      <c r="F170" s="28" t="s">
        <v>150</v>
      </c>
      <c r="G170" s="52">
        <v>300</v>
      </c>
      <c r="H170" s="52">
        <v>300</v>
      </c>
      <c r="I170" s="263"/>
      <c r="J170" s="262"/>
    </row>
    <row r="171" spans="1:10" ht="20.100000000000001" hidden="1" customHeight="1" x14ac:dyDescent="0.3">
      <c r="A171" s="104" t="s">
        <v>146</v>
      </c>
      <c r="B171" s="55">
        <v>793</v>
      </c>
      <c r="C171" s="56" t="s">
        <v>40</v>
      </c>
      <c r="D171" s="56" t="s">
        <v>42</v>
      </c>
      <c r="E171" s="57" t="s">
        <v>147</v>
      </c>
      <c r="F171" s="56"/>
      <c r="G171" s="176">
        <f>G172</f>
        <v>0</v>
      </c>
      <c r="H171" s="176">
        <f t="shared" si="31"/>
        <v>0</v>
      </c>
    </row>
    <row r="172" spans="1:10" ht="20.100000000000001" hidden="1" customHeight="1" x14ac:dyDescent="0.3">
      <c r="A172" s="20" t="s">
        <v>148</v>
      </c>
      <c r="B172" s="27">
        <v>793</v>
      </c>
      <c r="C172" s="28" t="s">
        <v>40</v>
      </c>
      <c r="D172" s="28" t="s">
        <v>42</v>
      </c>
      <c r="E172" s="46" t="s">
        <v>149</v>
      </c>
      <c r="F172" s="28"/>
      <c r="G172" s="169">
        <f>G173</f>
        <v>0</v>
      </c>
      <c r="H172" s="169">
        <f t="shared" si="31"/>
        <v>0</v>
      </c>
    </row>
    <row r="173" spans="1:10" ht="35.1" hidden="1" customHeight="1" x14ac:dyDescent="0.3">
      <c r="A173" s="29" t="s">
        <v>32</v>
      </c>
      <c r="B173" s="27">
        <v>793</v>
      </c>
      <c r="C173" s="28" t="s">
        <v>40</v>
      </c>
      <c r="D173" s="28" t="s">
        <v>42</v>
      </c>
      <c r="E173" s="46" t="s">
        <v>149</v>
      </c>
      <c r="F173" s="39" t="s">
        <v>151</v>
      </c>
      <c r="G173" s="168">
        <f>G174</f>
        <v>0</v>
      </c>
      <c r="H173" s="168">
        <f t="shared" si="31"/>
        <v>0</v>
      </c>
    </row>
    <row r="174" spans="1:10" ht="35.1" hidden="1" customHeight="1" x14ac:dyDescent="0.3">
      <c r="A174" s="29" t="s">
        <v>31</v>
      </c>
      <c r="B174" s="31">
        <v>793</v>
      </c>
      <c r="C174" s="32" t="s">
        <v>40</v>
      </c>
      <c r="D174" s="32" t="s">
        <v>42</v>
      </c>
      <c r="E174" s="47" t="s">
        <v>149</v>
      </c>
      <c r="F174" s="40" t="s">
        <v>150</v>
      </c>
      <c r="G174" s="174"/>
      <c r="H174" s="170"/>
    </row>
    <row r="175" spans="1:10" ht="20.100000000000001" hidden="1" customHeight="1" x14ac:dyDescent="0.3">
      <c r="A175" s="22" t="s">
        <v>19</v>
      </c>
      <c r="B175" s="33">
        <v>793</v>
      </c>
      <c r="C175" s="24" t="s">
        <v>51</v>
      </c>
      <c r="D175" s="24" t="s">
        <v>44</v>
      </c>
      <c r="E175" s="49"/>
      <c r="F175" s="48"/>
      <c r="G175" s="166">
        <f>G176</f>
        <v>0</v>
      </c>
      <c r="H175" s="166">
        <f t="shared" ref="H175:H179" si="33">H176</f>
        <v>0</v>
      </c>
    </row>
    <row r="176" spans="1:10" ht="20.100000000000001" hidden="1" customHeight="1" x14ac:dyDescent="0.3">
      <c r="A176" s="22" t="s">
        <v>29</v>
      </c>
      <c r="B176" s="33">
        <v>793</v>
      </c>
      <c r="C176" s="24" t="s">
        <v>51</v>
      </c>
      <c r="D176" s="24" t="s">
        <v>42</v>
      </c>
      <c r="E176" s="49"/>
      <c r="F176" s="41"/>
      <c r="G176" s="166">
        <f>G177</f>
        <v>0</v>
      </c>
      <c r="H176" s="166">
        <f t="shared" si="33"/>
        <v>0</v>
      </c>
    </row>
    <row r="177" spans="1:8" ht="20.100000000000001" hidden="1" customHeight="1" x14ac:dyDescent="0.3">
      <c r="A177" s="54" t="s">
        <v>122</v>
      </c>
      <c r="B177" s="25">
        <v>793</v>
      </c>
      <c r="C177" s="26" t="s">
        <v>51</v>
      </c>
      <c r="D177" s="26" t="s">
        <v>42</v>
      </c>
      <c r="E177" s="45" t="s">
        <v>123</v>
      </c>
      <c r="F177" s="98"/>
      <c r="G177" s="167">
        <f>G178</f>
        <v>0</v>
      </c>
      <c r="H177" s="167">
        <f t="shared" si="33"/>
        <v>0</v>
      </c>
    </row>
    <row r="178" spans="1:8" ht="20.100000000000001" hidden="1" customHeight="1" x14ac:dyDescent="0.3">
      <c r="A178" s="29" t="s">
        <v>30</v>
      </c>
      <c r="B178" s="27">
        <v>793</v>
      </c>
      <c r="C178" s="28" t="s">
        <v>51</v>
      </c>
      <c r="D178" s="28" t="s">
        <v>42</v>
      </c>
      <c r="E178" s="46" t="s">
        <v>152</v>
      </c>
      <c r="F178" s="39"/>
      <c r="G178" s="168">
        <f>G179</f>
        <v>0</v>
      </c>
      <c r="H178" s="168">
        <f t="shared" si="33"/>
        <v>0</v>
      </c>
    </row>
    <row r="179" spans="1:8" ht="20.100000000000001" hidden="1" customHeight="1" x14ac:dyDescent="0.3">
      <c r="A179" s="29" t="s">
        <v>20</v>
      </c>
      <c r="B179" s="27">
        <v>793</v>
      </c>
      <c r="C179" s="28" t="s">
        <v>51</v>
      </c>
      <c r="D179" s="28" t="s">
        <v>42</v>
      </c>
      <c r="E179" s="46" t="s">
        <v>152</v>
      </c>
      <c r="F179" s="39">
        <v>300</v>
      </c>
      <c r="G179" s="168">
        <f>G180</f>
        <v>0</v>
      </c>
      <c r="H179" s="168">
        <f t="shared" si="33"/>
        <v>0</v>
      </c>
    </row>
    <row r="180" spans="1:8" ht="20.100000000000001" hidden="1" customHeight="1" x14ac:dyDescent="0.3">
      <c r="A180" s="30" t="s">
        <v>153</v>
      </c>
      <c r="B180" s="31">
        <v>793</v>
      </c>
      <c r="C180" s="32" t="s">
        <v>51</v>
      </c>
      <c r="D180" s="32" t="s">
        <v>42</v>
      </c>
      <c r="E180" s="47" t="s">
        <v>152</v>
      </c>
      <c r="F180" s="40">
        <v>310</v>
      </c>
      <c r="G180" s="174"/>
      <c r="H180" s="170"/>
    </row>
    <row r="181" spans="1:8" ht="20.100000000000001" hidden="1" customHeight="1" x14ac:dyDescent="0.3">
      <c r="A181" s="22" t="s">
        <v>21</v>
      </c>
      <c r="B181" s="33">
        <v>793</v>
      </c>
      <c r="C181" s="24" t="s">
        <v>49</v>
      </c>
      <c r="D181" s="24" t="s">
        <v>44</v>
      </c>
      <c r="E181" s="49"/>
      <c r="F181" s="48"/>
      <c r="G181" s="166">
        <f>G182</f>
        <v>0</v>
      </c>
      <c r="H181" s="166">
        <f t="shared" ref="H181:H185" si="34">H182</f>
        <v>0</v>
      </c>
    </row>
    <row r="182" spans="1:8" ht="20.100000000000001" hidden="1" customHeight="1" x14ac:dyDescent="0.3">
      <c r="A182" s="22" t="s">
        <v>162</v>
      </c>
      <c r="B182" s="33">
        <v>793</v>
      </c>
      <c r="C182" s="24" t="s">
        <v>49</v>
      </c>
      <c r="D182" s="24" t="s">
        <v>42</v>
      </c>
      <c r="E182" s="49"/>
      <c r="F182" s="41"/>
      <c r="G182" s="166">
        <f>G183</f>
        <v>0</v>
      </c>
      <c r="H182" s="166">
        <f t="shared" si="34"/>
        <v>0</v>
      </c>
    </row>
    <row r="183" spans="1:8" ht="20.100000000000001" hidden="1" customHeight="1" x14ac:dyDescent="0.3">
      <c r="A183" s="36" t="s">
        <v>146</v>
      </c>
      <c r="B183" s="25">
        <v>793</v>
      </c>
      <c r="C183" s="26" t="s">
        <v>49</v>
      </c>
      <c r="D183" s="26" t="s">
        <v>42</v>
      </c>
      <c r="E183" s="45" t="s">
        <v>147</v>
      </c>
      <c r="F183" s="26"/>
      <c r="G183" s="172">
        <f>G184</f>
        <v>0</v>
      </c>
      <c r="H183" s="172">
        <f t="shared" si="34"/>
        <v>0</v>
      </c>
    </row>
    <row r="184" spans="1:8" ht="35.1" hidden="1" customHeight="1" x14ac:dyDescent="0.3">
      <c r="A184" s="29" t="s">
        <v>76</v>
      </c>
      <c r="B184" s="27">
        <v>793</v>
      </c>
      <c r="C184" s="28" t="s">
        <v>49</v>
      </c>
      <c r="D184" s="28" t="s">
        <v>42</v>
      </c>
      <c r="E184" s="46" t="s">
        <v>154</v>
      </c>
      <c r="F184" s="28"/>
      <c r="G184" s="169">
        <f>G185</f>
        <v>0</v>
      </c>
      <c r="H184" s="169">
        <f t="shared" si="34"/>
        <v>0</v>
      </c>
    </row>
    <row r="185" spans="1:8" ht="35.1" hidden="1" customHeight="1" x14ac:dyDescent="0.3">
      <c r="A185" s="29" t="s">
        <v>32</v>
      </c>
      <c r="B185" s="27">
        <v>793</v>
      </c>
      <c r="C185" s="28" t="s">
        <v>49</v>
      </c>
      <c r="D185" s="28" t="s">
        <v>42</v>
      </c>
      <c r="E185" s="46" t="s">
        <v>154</v>
      </c>
      <c r="F185" s="28">
        <v>200</v>
      </c>
      <c r="G185" s="169">
        <f>G186</f>
        <v>0</v>
      </c>
      <c r="H185" s="169">
        <f t="shared" si="34"/>
        <v>0</v>
      </c>
    </row>
    <row r="186" spans="1:8" ht="35.1" hidden="1" customHeight="1" x14ac:dyDescent="0.3">
      <c r="A186" s="30" t="s">
        <v>31</v>
      </c>
      <c r="B186" s="31">
        <v>793</v>
      </c>
      <c r="C186" s="32" t="s">
        <v>49</v>
      </c>
      <c r="D186" s="32" t="s">
        <v>42</v>
      </c>
      <c r="E186" s="47" t="s">
        <v>154</v>
      </c>
      <c r="F186" s="32">
        <v>240</v>
      </c>
      <c r="G186" s="170"/>
      <c r="H186" s="170"/>
    </row>
    <row r="187" spans="1:8" ht="24.9" customHeight="1" x14ac:dyDescent="0.3">
      <c r="A187" s="289" t="s">
        <v>57</v>
      </c>
      <c r="B187" s="289"/>
      <c r="C187" s="289"/>
      <c r="D187" s="289"/>
      <c r="E187" s="289"/>
      <c r="F187" s="289"/>
      <c r="G187" s="166">
        <f>G12+G72+G80+G92+G114+G157+G164+G175+G181</f>
        <v>8286.240429999998</v>
      </c>
      <c r="H187" s="166">
        <f>H12+H72+H80+H92+H114+H157+H164+H175+H181</f>
        <v>7737.132419999999</v>
      </c>
    </row>
    <row r="188" spans="1:8" x14ac:dyDescent="0.3">
      <c r="A188" s="1"/>
      <c r="B188" s="1"/>
      <c r="C188" s="15"/>
      <c r="D188" s="1"/>
      <c r="E188" s="15"/>
      <c r="F188" s="15"/>
      <c r="G188" s="1"/>
      <c r="H188" s="1"/>
    </row>
    <row r="189" spans="1:8" x14ac:dyDescent="0.3">
      <c r="A189" s="1"/>
      <c r="B189" s="1"/>
      <c r="C189" s="15"/>
      <c r="D189" s="1"/>
      <c r="E189" s="15"/>
      <c r="F189" s="15"/>
      <c r="G189" s="1"/>
      <c r="H189" s="14"/>
    </row>
    <row r="190" spans="1:8" x14ac:dyDescent="0.3">
      <c r="H190" s="8"/>
    </row>
    <row r="191" spans="1:8" x14ac:dyDescent="0.3">
      <c r="A191" s="17"/>
    </row>
    <row r="192" spans="1:8" x14ac:dyDescent="0.3">
      <c r="H192" s="8"/>
    </row>
    <row r="195" spans="6:7" x14ac:dyDescent="0.3">
      <c r="F195" s="101"/>
      <c r="G195" s="18"/>
    </row>
  </sheetData>
  <mergeCells count="15">
    <mergeCell ref="A7:H7"/>
    <mergeCell ref="A187:F187"/>
    <mergeCell ref="A9:A10"/>
    <mergeCell ref="B9:B10"/>
    <mergeCell ref="C9:C10"/>
    <mergeCell ref="D9:D10"/>
    <mergeCell ref="E9:E10"/>
    <mergeCell ref="G9:H9"/>
    <mergeCell ref="F9:F10"/>
    <mergeCell ref="A8:H8"/>
    <mergeCell ref="G1:H1"/>
    <mergeCell ref="G2:H2"/>
    <mergeCell ref="F3:H3"/>
    <mergeCell ref="F4:H4"/>
    <mergeCell ref="G5:H5"/>
  </mergeCells>
  <pageMargins left="0.39370078740157483" right="0.39370078740157483" top="0.59055118110236227" bottom="0.59055118110236227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1"/>
  <sheetViews>
    <sheetView tabSelected="1" zoomScaleNormal="100" workbookViewId="0">
      <selection activeCell="D5" sqref="D5:E5"/>
    </sheetView>
  </sheetViews>
  <sheetFormatPr defaultColWidth="9.109375" defaultRowHeight="15.6" outlineLevelRow="1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5" ht="20.100000000000001" customHeight="1" x14ac:dyDescent="0.3">
      <c r="B1" s="1"/>
      <c r="C1" s="4"/>
      <c r="D1" s="283" t="s">
        <v>396</v>
      </c>
      <c r="E1" s="283"/>
    </row>
    <row r="2" spans="1:5" ht="20.100000000000001" customHeight="1" x14ac:dyDescent="0.3">
      <c r="B2" s="105"/>
      <c r="C2" s="4"/>
      <c r="D2" s="283" t="s">
        <v>100</v>
      </c>
      <c r="E2" s="283"/>
    </row>
    <row r="3" spans="1:5" ht="20.100000000000001" customHeight="1" x14ac:dyDescent="0.3">
      <c r="B3" s="106"/>
      <c r="C3" s="283" t="s">
        <v>165</v>
      </c>
      <c r="D3" s="283"/>
      <c r="E3" s="283"/>
    </row>
    <row r="4" spans="1:5" ht="35.1" customHeight="1" x14ac:dyDescent="0.3">
      <c r="B4" s="106"/>
      <c r="C4" s="283" t="s">
        <v>101</v>
      </c>
      <c r="D4" s="283"/>
      <c r="E4" s="283"/>
    </row>
    <row r="5" spans="1:5" ht="20.100000000000001" customHeight="1" x14ac:dyDescent="0.3">
      <c r="B5" s="106"/>
      <c r="C5" s="97"/>
      <c r="D5" s="298" t="s">
        <v>404</v>
      </c>
      <c r="E5" s="298"/>
    </row>
    <row r="6" spans="1:5" x14ac:dyDescent="0.3">
      <c r="B6" s="106"/>
      <c r="C6" s="97"/>
      <c r="D6" s="103"/>
      <c r="E6" s="103"/>
    </row>
    <row r="7" spans="1:5" ht="74.099999999999994" customHeight="1" x14ac:dyDescent="0.3">
      <c r="A7" s="288" t="s">
        <v>227</v>
      </c>
      <c r="B7" s="288"/>
      <c r="C7" s="288"/>
      <c r="D7" s="288"/>
      <c r="E7" s="288"/>
    </row>
    <row r="8" spans="1:5" ht="5.25" hidden="1" customHeight="1" x14ac:dyDescent="0.3">
      <c r="A8" s="293" t="s">
        <v>184</v>
      </c>
      <c r="B8" s="294"/>
      <c r="C8" s="294"/>
      <c r="D8" s="294"/>
      <c r="E8" s="294"/>
    </row>
    <row r="9" spans="1:5" ht="60.6" hidden="1" customHeight="1" x14ac:dyDescent="0.3">
      <c r="A9" s="295"/>
      <c r="B9" s="295"/>
      <c r="C9" s="295"/>
      <c r="D9" s="295"/>
      <c r="E9" s="295"/>
    </row>
    <row r="10" spans="1:5" ht="21.75" customHeight="1" x14ac:dyDescent="0.3">
      <c r="A10" s="296" t="s">
        <v>0</v>
      </c>
      <c r="B10" s="296" t="s">
        <v>2</v>
      </c>
      <c r="C10" s="297" t="s">
        <v>185</v>
      </c>
      <c r="D10" s="287" t="s">
        <v>56</v>
      </c>
      <c r="E10" s="287"/>
    </row>
    <row r="11" spans="1:5" ht="51" customHeight="1" x14ac:dyDescent="0.3">
      <c r="A11" s="296"/>
      <c r="B11" s="296"/>
      <c r="C11" s="297"/>
      <c r="D11" s="269" t="s">
        <v>401</v>
      </c>
      <c r="E11" s="270" t="s">
        <v>402</v>
      </c>
    </row>
    <row r="12" spans="1:5" ht="72" customHeight="1" x14ac:dyDescent="0.3">
      <c r="A12" s="107" t="s">
        <v>219</v>
      </c>
      <c r="B12" s="108"/>
      <c r="C12" s="132"/>
      <c r="D12" s="161">
        <v>0</v>
      </c>
      <c r="E12" s="161">
        <v>0</v>
      </c>
    </row>
    <row r="13" spans="1:5" hidden="1" x14ac:dyDescent="0.3">
      <c r="A13" s="107"/>
      <c r="B13" s="108"/>
      <c r="C13" s="132"/>
      <c r="D13" s="162"/>
      <c r="E13" s="162"/>
    </row>
    <row r="14" spans="1:5" ht="51.6" hidden="1" customHeight="1" x14ac:dyDescent="0.3">
      <c r="A14" s="102" t="s">
        <v>186</v>
      </c>
      <c r="B14" s="109" t="s">
        <v>187</v>
      </c>
      <c r="C14" s="133"/>
      <c r="D14" s="143"/>
      <c r="E14" s="143"/>
    </row>
    <row r="15" spans="1:5" ht="78" hidden="1" x14ac:dyDescent="0.3">
      <c r="A15" s="110" t="s">
        <v>188</v>
      </c>
      <c r="B15" s="111" t="s">
        <v>189</v>
      </c>
      <c r="C15" s="134"/>
      <c r="D15" s="145"/>
      <c r="E15" s="146"/>
    </row>
    <row r="16" spans="1:5" ht="78" hidden="1" x14ac:dyDescent="0.3">
      <c r="A16" s="77" t="s">
        <v>32</v>
      </c>
      <c r="B16" s="112" t="s">
        <v>190</v>
      </c>
      <c r="C16" s="124">
        <v>200</v>
      </c>
      <c r="D16" s="147"/>
      <c r="E16" s="148"/>
    </row>
    <row r="17" spans="1:5" ht="78" hidden="1" x14ac:dyDescent="0.3">
      <c r="A17" s="89" t="s">
        <v>31</v>
      </c>
      <c r="B17" s="113" t="s">
        <v>191</v>
      </c>
      <c r="C17" s="130">
        <v>240</v>
      </c>
      <c r="D17" s="149"/>
      <c r="E17" s="150"/>
    </row>
    <row r="18" spans="1:5" hidden="1" x14ac:dyDescent="0.3">
      <c r="A18" s="114"/>
      <c r="B18" s="115"/>
      <c r="C18" s="135"/>
      <c r="D18" s="151"/>
      <c r="E18" s="152"/>
    </row>
    <row r="19" spans="1:5" ht="48.9" hidden="1" customHeight="1" x14ac:dyDescent="0.3">
      <c r="A19" s="116" t="s">
        <v>192</v>
      </c>
      <c r="B19" s="117" t="s">
        <v>193</v>
      </c>
      <c r="C19" s="135"/>
      <c r="D19" s="153"/>
      <c r="E19" s="153"/>
    </row>
    <row r="20" spans="1:5" ht="62.4" hidden="1" x14ac:dyDescent="0.3">
      <c r="A20" s="110" t="s">
        <v>194</v>
      </c>
      <c r="B20" s="111" t="s">
        <v>195</v>
      </c>
      <c r="C20" s="134"/>
      <c r="D20" s="145"/>
      <c r="E20" s="146"/>
    </row>
    <row r="21" spans="1:5" ht="93.6" hidden="1" x14ac:dyDescent="0.3">
      <c r="A21" s="118" t="s">
        <v>196</v>
      </c>
      <c r="B21" s="112" t="s">
        <v>197</v>
      </c>
      <c r="C21" s="124"/>
      <c r="D21" s="147"/>
      <c r="E21" s="148"/>
    </row>
    <row r="22" spans="1:5" ht="93.6" hidden="1" x14ac:dyDescent="0.3">
      <c r="A22" s="77" t="s">
        <v>32</v>
      </c>
      <c r="B22" s="112" t="s">
        <v>198</v>
      </c>
      <c r="C22" s="124">
        <v>200</v>
      </c>
      <c r="D22" s="147"/>
      <c r="E22" s="148"/>
    </row>
    <row r="23" spans="1:5" ht="93.6" hidden="1" x14ac:dyDescent="0.3">
      <c r="A23" s="77" t="s">
        <v>31</v>
      </c>
      <c r="B23" s="112" t="s">
        <v>199</v>
      </c>
      <c r="C23" s="124">
        <v>240</v>
      </c>
      <c r="D23" s="147"/>
      <c r="E23" s="148"/>
    </row>
    <row r="24" spans="1:5" ht="37.5" hidden="1" customHeight="1" outlineLevel="1" x14ac:dyDescent="0.3">
      <c r="A24" s="77" t="s">
        <v>200</v>
      </c>
      <c r="B24" s="119"/>
      <c r="C24" s="136"/>
      <c r="D24" s="148"/>
      <c r="E24" s="148"/>
    </row>
    <row r="25" spans="1:5" ht="31.2" hidden="1" outlineLevel="1" x14ac:dyDescent="0.3">
      <c r="A25" s="118" t="s">
        <v>196</v>
      </c>
      <c r="B25" s="119"/>
      <c r="C25" s="136"/>
      <c r="D25" s="148"/>
      <c r="E25" s="148"/>
    </row>
    <row r="26" spans="1:5" ht="31.2" hidden="1" outlineLevel="1" x14ac:dyDescent="0.3">
      <c r="A26" s="77" t="s">
        <v>43</v>
      </c>
      <c r="B26" s="119"/>
      <c r="C26" s="124"/>
      <c r="D26" s="147"/>
      <c r="E26" s="148"/>
    </row>
    <row r="27" spans="1:5" hidden="1" outlineLevel="1" x14ac:dyDescent="0.3">
      <c r="A27" s="77" t="s">
        <v>37</v>
      </c>
      <c r="B27" s="119"/>
      <c r="C27" s="124"/>
      <c r="D27" s="147"/>
      <c r="E27" s="148"/>
    </row>
    <row r="28" spans="1:5" ht="62.4" hidden="1" outlineLevel="1" x14ac:dyDescent="0.3">
      <c r="A28" s="77" t="s">
        <v>200</v>
      </c>
      <c r="B28" s="112" t="s">
        <v>201</v>
      </c>
      <c r="C28" s="124"/>
      <c r="D28" s="147"/>
      <c r="E28" s="148"/>
    </row>
    <row r="29" spans="1:5" ht="93.6" hidden="1" outlineLevel="1" x14ac:dyDescent="0.3">
      <c r="A29" s="118" t="s">
        <v>196</v>
      </c>
      <c r="B29" s="112" t="s">
        <v>202</v>
      </c>
      <c r="C29" s="124"/>
      <c r="D29" s="147"/>
      <c r="E29" s="148"/>
    </row>
    <row r="30" spans="1:5" ht="93.6" hidden="1" outlineLevel="1" x14ac:dyDescent="0.3">
      <c r="A30" s="77" t="s">
        <v>43</v>
      </c>
      <c r="B30" s="112" t="s">
        <v>203</v>
      </c>
      <c r="C30" s="124">
        <v>600</v>
      </c>
      <c r="D30" s="147"/>
      <c r="E30" s="148"/>
    </row>
    <row r="31" spans="1:5" ht="93.6" hidden="1" outlineLevel="1" x14ac:dyDescent="0.3">
      <c r="A31" s="89" t="s">
        <v>37</v>
      </c>
      <c r="B31" s="113" t="s">
        <v>203</v>
      </c>
      <c r="C31" s="130">
        <v>630</v>
      </c>
      <c r="D31" s="149"/>
      <c r="E31" s="150"/>
    </row>
    <row r="32" spans="1:5" hidden="1" outlineLevel="1" x14ac:dyDescent="0.3">
      <c r="A32" s="120"/>
      <c r="B32" s="117"/>
      <c r="C32" s="135"/>
      <c r="D32" s="151"/>
      <c r="E32" s="152"/>
    </row>
    <row r="33" spans="1:5" ht="38.4" hidden="1" customHeight="1" x14ac:dyDescent="0.3">
      <c r="A33" s="116" t="s">
        <v>204</v>
      </c>
      <c r="B33" s="117" t="s">
        <v>205</v>
      </c>
      <c r="C33" s="137"/>
      <c r="D33" s="153"/>
      <c r="E33" s="153"/>
    </row>
    <row r="34" spans="1:5" ht="78" hidden="1" x14ac:dyDescent="0.3">
      <c r="A34" s="110" t="s">
        <v>75</v>
      </c>
      <c r="B34" s="111" t="s">
        <v>206</v>
      </c>
      <c r="C34" s="138"/>
      <c r="D34" s="146"/>
      <c r="E34" s="181"/>
    </row>
    <row r="35" spans="1:5" ht="78" hidden="1" x14ac:dyDescent="0.3">
      <c r="A35" s="118" t="s">
        <v>32</v>
      </c>
      <c r="B35" s="112" t="s">
        <v>207</v>
      </c>
      <c r="C35" s="136">
        <v>200</v>
      </c>
      <c r="D35" s="148"/>
      <c r="E35" s="182"/>
    </row>
    <row r="36" spans="1:5" ht="78" hidden="1" x14ac:dyDescent="0.3">
      <c r="A36" s="122" t="s">
        <v>31</v>
      </c>
      <c r="B36" s="113" t="s">
        <v>208</v>
      </c>
      <c r="C36" s="139">
        <v>240</v>
      </c>
      <c r="D36" s="150"/>
      <c r="E36" s="183"/>
    </row>
    <row r="37" spans="1:5" hidden="1" x14ac:dyDescent="0.3">
      <c r="A37" s="123"/>
      <c r="B37" s="121"/>
      <c r="C37" s="137"/>
      <c r="D37" s="152"/>
      <c r="E37" s="153"/>
    </row>
    <row r="38" spans="1:5" ht="31.5" hidden="1" customHeight="1" x14ac:dyDescent="0.3">
      <c r="A38" s="116" t="s">
        <v>209</v>
      </c>
      <c r="B38" s="117" t="s">
        <v>210</v>
      </c>
      <c r="C38" s="137"/>
      <c r="D38" s="154"/>
      <c r="E38" s="153"/>
    </row>
    <row r="39" spans="1:5" ht="78" hidden="1" x14ac:dyDescent="0.3">
      <c r="A39" s="110" t="s">
        <v>211</v>
      </c>
      <c r="B39" s="111" t="s">
        <v>212</v>
      </c>
      <c r="C39" s="138"/>
      <c r="D39" s="145"/>
      <c r="E39" s="146"/>
    </row>
    <row r="40" spans="1:5" ht="78" hidden="1" x14ac:dyDescent="0.3">
      <c r="A40" s="118" t="s">
        <v>43</v>
      </c>
      <c r="B40" s="112" t="s">
        <v>213</v>
      </c>
      <c r="C40" s="124" t="s">
        <v>214</v>
      </c>
      <c r="D40" s="148"/>
      <c r="E40" s="148"/>
    </row>
    <row r="41" spans="1:5" ht="78" hidden="1" x14ac:dyDescent="0.3">
      <c r="A41" s="118" t="s">
        <v>215</v>
      </c>
      <c r="B41" s="112" t="s">
        <v>216</v>
      </c>
      <c r="C41" s="124" t="s">
        <v>217</v>
      </c>
      <c r="D41" s="148"/>
      <c r="E41" s="148"/>
    </row>
    <row r="42" spans="1:5" hidden="1" x14ac:dyDescent="0.3">
      <c r="A42" s="118"/>
      <c r="B42" s="119"/>
      <c r="C42" s="124"/>
      <c r="D42" s="147"/>
      <c r="E42" s="148"/>
    </row>
    <row r="43" spans="1:5" hidden="1" x14ac:dyDescent="0.3">
      <c r="A43" s="118"/>
      <c r="B43" s="119"/>
      <c r="C43" s="124"/>
      <c r="D43" s="147"/>
      <c r="E43" s="148"/>
    </row>
    <row r="44" spans="1:5" hidden="1" x14ac:dyDescent="0.3">
      <c r="A44" s="118"/>
      <c r="B44" s="119"/>
      <c r="C44" s="136"/>
      <c r="D44" s="148"/>
      <c r="E44" s="148"/>
    </row>
    <row r="45" spans="1:5" hidden="1" x14ac:dyDescent="0.3">
      <c r="A45" s="77"/>
      <c r="B45" s="119"/>
      <c r="C45" s="136"/>
      <c r="D45" s="148"/>
      <c r="E45" s="148"/>
    </row>
    <row r="46" spans="1:5" hidden="1" x14ac:dyDescent="0.3">
      <c r="A46" s="77"/>
      <c r="B46" s="119"/>
      <c r="C46" s="136"/>
      <c r="D46" s="148"/>
      <c r="E46" s="148"/>
    </row>
    <row r="47" spans="1:5" hidden="1" x14ac:dyDescent="0.3">
      <c r="A47" s="77"/>
      <c r="B47" s="119"/>
      <c r="C47" s="124"/>
      <c r="D47" s="147"/>
      <c r="E47" s="148"/>
    </row>
    <row r="48" spans="1:5" hidden="1" x14ac:dyDescent="0.3">
      <c r="A48" s="77"/>
      <c r="B48" s="119"/>
      <c r="C48" s="124"/>
      <c r="D48" s="147"/>
      <c r="E48" s="148"/>
    </row>
    <row r="49" spans="1:5" hidden="1" x14ac:dyDescent="0.3">
      <c r="A49" s="125"/>
      <c r="B49" s="119"/>
      <c r="C49" s="124"/>
      <c r="D49" s="147"/>
      <c r="E49" s="148"/>
    </row>
    <row r="50" spans="1:5" hidden="1" x14ac:dyDescent="0.3">
      <c r="A50" s="125"/>
      <c r="B50" s="119"/>
      <c r="C50" s="124"/>
      <c r="D50" s="147"/>
      <c r="E50" s="148"/>
    </row>
    <row r="51" spans="1:5" hidden="1" x14ac:dyDescent="0.3">
      <c r="A51" s="125"/>
      <c r="B51" s="119"/>
      <c r="C51" s="124"/>
      <c r="D51" s="147"/>
      <c r="E51" s="148"/>
    </row>
    <row r="52" spans="1:5" hidden="1" x14ac:dyDescent="0.3">
      <c r="A52" s="77"/>
      <c r="B52" s="119"/>
      <c r="C52" s="124"/>
      <c r="D52" s="147"/>
      <c r="E52" s="148"/>
    </row>
    <row r="53" spans="1:5" hidden="1" x14ac:dyDescent="0.3">
      <c r="A53" s="77"/>
      <c r="B53" s="119"/>
      <c r="C53" s="124"/>
      <c r="D53" s="147"/>
      <c r="E53" s="148"/>
    </row>
    <row r="54" spans="1:5" hidden="1" x14ac:dyDescent="0.3">
      <c r="A54" s="77"/>
      <c r="B54" s="119"/>
      <c r="C54" s="124"/>
      <c r="D54" s="147"/>
      <c r="E54" s="148"/>
    </row>
    <row r="55" spans="1:5" hidden="1" x14ac:dyDescent="0.3">
      <c r="A55" s="77"/>
      <c r="B55" s="119"/>
      <c r="C55" s="124"/>
      <c r="D55" s="147"/>
      <c r="E55" s="148"/>
    </row>
    <row r="56" spans="1:5" hidden="1" x14ac:dyDescent="0.3">
      <c r="A56" s="77"/>
      <c r="B56" s="119"/>
      <c r="C56" s="124"/>
      <c r="D56" s="147"/>
      <c r="E56" s="148"/>
    </row>
    <row r="57" spans="1:5" hidden="1" x14ac:dyDescent="0.3">
      <c r="A57" s="118"/>
      <c r="B57" s="119"/>
      <c r="C57" s="124"/>
      <c r="D57" s="147"/>
      <c r="E57" s="148"/>
    </row>
    <row r="58" spans="1:5" hidden="1" x14ac:dyDescent="0.3">
      <c r="A58" s="118"/>
      <c r="B58" s="119"/>
      <c r="C58" s="124"/>
      <c r="D58" s="147"/>
      <c r="E58" s="148"/>
    </row>
    <row r="59" spans="1:5" hidden="1" x14ac:dyDescent="0.3">
      <c r="A59" s="126"/>
      <c r="B59" s="119"/>
      <c r="C59" s="124"/>
      <c r="D59" s="147"/>
      <c r="E59" s="148"/>
    </row>
    <row r="60" spans="1:5" hidden="1" x14ac:dyDescent="0.3">
      <c r="A60" s="118"/>
      <c r="B60" s="119"/>
      <c r="C60" s="124"/>
      <c r="D60" s="147"/>
      <c r="E60" s="148"/>
    </row>
    <row r="61" spans="1:5" hidden="1" x14ac:dyDescent="0.3">
      <c r="A61" s="118"/>
      <c r="B61" s="119"/>
      <c r="C61" s="124"/>
      <c r="D61" s="147"/>
      <c r="E61" s="148"/>
    </row>
    <row r="62" spans="1:5" hidden="1" x14ac:dyDescent="0.3">
      <c r="A62" s="125"/>
      <c r="B62" s="119"/>
      <c r="C62" s="136"/>
      <c r="D62" s="148"/>
      <c r="E62" s="148"/>
    </row>
    <row r="63" spans="1:5" hidden="1" x14ac:dyDescent="0.3">
      <c r="A63" s="126"/>
      <c r="B63" s="119"/>
      <c r="C63" s="136"/>
      <c r="D63" s="148"/>
      <c r="E63" s="148"/>
    </row>
    <row r="64" spans="1:5" hidden="1" x14ac:dyDescent="0.3">
      <c r="A64" s="77"/>
      <c r="B64" s="119"/>
      <c r="C64" s="136"/>
      <c r="D64" s="148"/>
      <c r="E64" s="148"/>
    </row>
    <row r="65" spans="1:5" hidden="1" x14ac:dyDescent="0.3">
      <c r="A65" s="77"/>
      <c r="B65" s="119"/>
      <c r="C65" s="136"/>
      <c r="D65" s="148"/>
      <c r="E65" s="148"/>
    </row>
    <row r="66" spans="1:5" hidden="1" x14ac:dyDescent="0.3">
      <c r="A66" s="127"/>
      <c r="B66" s="119"/>
      <c r="C66" s="136"/>
      <c r="D66" s="148"/>
      <c r="E66" s="148"/>
    </row>
    <row r="67" spans="1:5" hidden="1" x14ac:dyDescent="0.3">
      <c r="A67" s="126"/>
      <c r="B67" s="119"/>
      <c r="C67" s="136"/>
      <c r="D67" s="148"/>
      <c r="E67" s="148"/>
    </row>
    <row r="68" spans="1:5" hidden="1" x14ac:dyDescent="0.3">
      <c r="A68" s="77"/>
      <c r="B68" s="119"/>
      <c r="C68" s="136"/>
      <c r="D68" s="148"/>
      <c r="E68" s="148"/>
    </row>
    <row r="69" spans="1:5" hidden="1" x14ac:dyDescent="0.3">
      <c r="A69" s="77"/>
      <c r="B69" s="119"/>
      <c r="C69" s="136"/>
      <c r="D69" s="148"/>
      <c r="E69" s="148"/>
    </row>
    <row r="70" spans="1:5" hidden="1" x14ac:dyDescent="0.3">
      <c r="A70" s="77"/>
      <c r="B70" s="119"/>
      <c r="C70" s="136"/>
      <c r="D70" s="148"/>
      <c r="E70" s="148"/>
    </row>
    <row r="71" spans="1:5" hidden="1" x14ac:dyDescent="0.3">
      <c r="A71" s="77"/>
      <c r="B71" s="119"/>
      <c r="C71" s="124"/>
      <c r="D71" s="147"/>
      <c r="E71" s="148"/>
    </row>
    <row r="72" spans="1:5" hidden="1" x14ac:dyDescent="0.3">
      <c r="A72" s="77"/>
      <c r="B72" s="119"/>
      <c r="C72" s="124"/>
      <c r="D72" s="147"/>
      <c r="E72" s="148"/>
    </row>
    <row r="73" spans="1:5" hidden="1" x14ac:dyDescent="0.3">
      <c r="A73" s="77"/>
      <c r="B73" s="119"/>
      <c r="C73" s="124"/>
      <c r="D73" s="147"/>
      <c r="E73" s="148"/>
    </row>
    <row r="74" spans="1:5" hidden="1" x14ac:dyDescent="0.3">
      <c r="A74" s="77"/>
      <c r="B74" s="119"/>
      <c r="C74" s="124"/>
      <c r="D74" s="147"/>
      <c r="E74" s="148"/>
    </row>
    <row r="75" spans="1:5" hidden="1" x14ac:dyDescent="0.3">
      <c r="A75" s="126"/>
      <c r="B75" s="119"/>
      <c r="C75" s="136"/>
      <c r="D75" s="148"/>
      <c r="E75" s="148"/>
    </row>
    <row r="76" spans="1:5" hidden="1" x14ac:dyDescent="0.3">
      <c r="A76" s="77"/>
      <c r="B76" s="119"/>
      <c r="C76" s="124"/>
      <c r="D76" s="147"/>
      <c r="E76" s="148"/>
    </row>
    <row r="77" spans="1:5" hidden="1" x14ac:dyDescent="0.3">
      <c r="A77" s="77"/>
      <c r="B77" s="119"/>
      <c r="C77" s="124"/>
      <c r="D77" s="147"/>
      <c r="E77" s="148"/>
    </row>
    <row r="78" spans="1:5" hidden="1" x14ac:dyDescent="0.3">
      <c r="A78" s="125"/>
      <c r="B78" s="119"/>
      <c r="C78" s="136"/>
      <c r="D78" s="148"/>
      <c r="E78" s="148"/>
    </row>
    <row r="79" spans="1:5" hidden="1" x14ac:dyDescent="0.3">
      <c r="A79" s="77"/>
      <c r="B79" s="119"/>
      <c r="C79" s="124"/>
      <c r="D79" s="147"/>
      <c r="E79" s="148"/>
    </row>
    <row r="80" spans="1:5" hidden="1" x14ac:dyDescent="0.3">
      <c r="A80" s="77"/>
      <c r="B80" s="119"/>
      <c r="C80" s="124"/>
      <c r="D80" s="147"/>
      <c r="E80" s="148"/>
    </row>
    <row r="81" spans="1:5" hidden="1" x14ac:dyDescent="0.3">
      <c r="A81" s="125"/>
      <c r="B81" s="119"/>
      <c r="C81" s="136"/>
      <c r="D81" s="148"/>
      <c r="E81" s="148"/>
    </row>
    <row r="82" spans="1:5" hidden="1" x14ac:dyDescent="0.3">
      <c r="A82" s="77"/>
      <c r="B82" s="119"/>
      <c r="C82" s="124"/>
      <c r="D82" s="147"/>
      <c r="E82" s="148"/>
    </row>
    <row r="83" spans="1:5" hidden="1" x14ac:dyDescent="0.3">
      <c r="A83" s="77"/>
      <c r="B83" s="119"/>
      <c r="C83" s="124"/>
      <c r="D83" s="147"/>
      <c r="E83" s="148"/>
    </row>
    <row r="84" spans="1:5" hidden="1" x14ac:dyDescent="0.3">
      <c r="A84" s="77"/>
      <c r="B84" s="119"/>
      <c r="C84" s="124"/>
      <c r="D84" s="147"/>
      <c r="E84" s="148"/>
    </row>
    <row r="85" spans="1:5" hidden="1" x14ac:dyDescent="0.3">
      <c r="A85" s="128"/>
      <c r="B85" s="119"/>
      <c r="C85" s="124"/>
      <c r="D85" s="147"/>
      <c r="E85" s="148"/>
    </row>
    <row r="86" spans="1:5" hidden="1" x14ac:dyDescent="0.3">
      <c r="A86" s="118"/>
      <c r="B86" s="119"/>
      <c r="C86" s="124"/>
      <c r="D86" s="147"/>
      <c r="E86" s="148"/>
    </row>
    <row r="87" spans="1:5" hidden="1" x14ac:dyDescent="0.3">
      <c r="A87" s="118"/>
      <c r="B87" s="119"/>
      <c r="C87" s="124"/>
      <c r="D87" s="147"/>
      <c r="E87" s="148"/>
    </row>
    <row r="88" spans="1:5" hidden="1" x14ac:dyDescent="0.3">
      <c r="A88" s="77"/>
      <c r="B88" s="119"/>
      <c r="C88" s="136"/>
      <c r="D88" s="148"/>
      <c r="E88" s="148"/>
    </row>
    <row r="89" spans="1:5" hidden="1" x14ac:dyDescent="0.3">
      <c r="A89" s="77"/>
      <c r="B89" s="119"/>
      <c r="C89" s="124"/>
      <c r="D89" s="147"/>
      <c r="E89" s="148"/>
    </row>
    <row r="90" spans="1:5" hidden="1" x14ac:dyDescent="0.3">
      <c r="A90" s="77"/>
      <c r="B90" s="119"/>
      <c r="C90" s="124"/>
      <c r="D90" s="147"/>
      <c r="E90" s="148"/>
    </row>
    <row r="91" spans="1:5" hidden="1" x14ac:dyDescent="0.3">
      <c r="A91" s="77"/>
      <c r="B91" s="119"/>
      <c r="C91" s="136"/>
      <c r="D91" s="148"/>
      <c r="E91" s="148"/>
    </row>
    <row r="92" spans="1:5" hidden="1" x14ac:dyDescent="0.3">
      <c r="A92" s="77"/>
      <c r="B92" s="119"/>
      <c r="C92" s="136"/>
      <c r="D92" s="148"/>
      <c r="E92" s="148"/>
    </row>
    <row r="93" spans="1:5" hidden="1" x14ac:dyDescent="0.3">
      <c r="A93" s="126"/>
      <c r="B93" s="119"/>
      <c r="C93" s="136"/>
      <c r="D93" s="148"/>
      <c r="E93" s="148"/>
    </row>
    <row r="94" spans="1:5" hidden="1" x14ac:dyDescent="0.3">
      <c r="A94" s="77"/>
      <c r="B94" s="119"/>
      <c r="C94" s="124"/>
      <c r="D94" s="147"/>
      <c r="E94" s="148"/>
    </row>
    <row r="95" spans="1:5" hidden="1" x14ac:dyDescent="0.3">
      <c r="A95" s="77"/>
      <c r="B95" s="119"/>
      <c r="C95" s="124"/>
      <c r="D95" s="147"/>
      <c r="E95" s="148"/>
    </row>
    <row r="96" spans="1:5" hidden="1" x14ac:dyDescent="0.3">
      <c r="A96" s="77"/>
      <c r="B96" s="119"/>
      <c r="C96" s="124"/>
      <c r="D96" s="147"/>
      <c r="E96" s="148"/>
    </row>
    <row r="97" spans="1:5" hidden="1" x14ac:dyDescent="0.3">
      <c r="A97" s="128"/>
      <c r="B97" s="119"/>
      <c r="C97" s="136"/>
      <c r="D97" s="148"/>
      <c r="E97" s="148"/>
    </row>
    <row r="98" spans="1:5" hidden="1" x14ac:dyDescent="0.3">
      <c r="A98" s="118"/>
      <c r="B98" s="119"/>
      <c r="C98" s="124"/>
      <c r="D98" s="147"/>
      <c r="E98" s="148"/>
    </row>
    <row r="99" spans="1:5" hidden="1" x14ac:dyDescent="0.3">
      <c r="A99" s="118"/>
      <c r="B99" s="119"/>
      <c r="C99" s="124"/>
      <c r="D99" s="147"/>
      <c r="E99" s="148"/>
    </row>
    <row r="100" spans="1:5" hidden="1" x14ac:dyDescent="0.3">
      <c r="A100" s="129"/>
      <c r="B100" s="119"/>
      <c r="C100" s="124"/>
      <c r="D100" s="147"/>
      <c r="E100" s="148"/>
    </row>
    <row r="101" spans="1:5" hidden="1" x14ac:dyDescent="0.3">
      <c r="A101" s="77"/>
      <c r="B101" s="119"/>
      <c r="C101" s="124"/>
      <c r="D101" s="147"/>
      <c r="E101" s="148"/>
    </row>
    <row r="102" spans="1:5" hidden="1" x14ac:dyDescent="0.3">
      <c r="A102" s="77"/>
      <c r="B102" s="119"/>
      <c r="C102" s="124"/>
      <c r="D102" s="147"/>
      <c r="E102" s="148"/>
    </row>
    <row r="103" spans="1:5" hidden="1" x14ac:dyDescent="0.3">
      <c r="A103" s="77"/>
      <c r="B103" s="119"/>
      <c r="C103" s="124"/>
      <c r="D103" s="147"/>
      <c r="E103" s="148"/>
    </row>
    <row r="104" spans="1:5" hidden="1" x14ac:dyDescent="0.3">
      <c r="A104" s="129"/>
      <c r="B104" s="119"/>
      <c r="C104" s="136"/>
      <c r="D104" s="148"/>
      <c r="E104" s="148"/>
    </row>
    <row r="105" spans="1:5" hidden="1" x14ac:dyDescent="0.3">
      <c r="A105" s="126"/>
      <c r="B105" s="119"/>
      <c r="C105" s="136"/>
      <c r="D105" s="148"/>
      <c r="E105" s="148"/>
    </row>
    <row r="106" spans="1:5" hidden="1" x14ac:dyDescent="0.3">
      <c r="A106" s="77"/>
      <c r="B106" s="119"/>
      <c r="C106" s="136"/>
      <c r="D106" s="148"/>
      <c r="E106" s="148"/>
    </row>
    <row r="107" spans="1:5" hidden="1" x14ac:dyDescent="0.3">
      <c r="A107" s="77"/>
      <c r="B107" s="119"/>
      <c r="C107" s="136"/>
      <c r="D107" s="148"/>
      <c r="E107" s="148"/>
    </row>
    <row r="108" spans="1:5" hidden="1" x14ac:dyDescent="0.3">
      <c r="A108" s="129"/>
      <c r="B108" s="119"/>
      <c r="C108" s="136"/>
      <c r="D108" s="148"/>
      <c r="E108" s="148"/>
    </row>
    <row r="109" spans="1:5" hidden="1" x14ac:dyDescent="0.3">
      <c r="A109" s="77"/>
      <c r="B109" s="119"/>
      <c r="C109" s="136"/>
      <c r="D109" s="148"/>
      <c r="E109" s="148"/>
    </row>
    <row r="110" spans="1:5" hidden="1" x14ac:dyDescent="0.3">
      <c r="A110" s="77"/>
      <c r="B110" s="119"/>
      <c r="C110" s="136"/>
      <c r="D110" s="148"/>
      <c r="E110" s="148"/>
    </row>
    <row r="111" spans="1:5" hidden="1" x14ac:dyDescent="0.3">
      <c r="A111" s="77"/>
      <c r="B111" s="119"/>
      <c r="C111" s="136"/>
      <c r="D111" s="148"/>
      <c r="E111" s="148"/>
    </row>
    <row r="112" spans="1:5" hidden="1" x14ac:dyDescent="0.3">
      <c r="A112" s="77"/>
      <c r="B112" s="119"/>
      <c r="C112" s="136"/>
      <c r="D112" s="148"/>
      <c r="E112" s="148"/>
    </row>
    <row r="113" spans="1:5" hidden="1" x14ac:dyDescent="0.3">
      <c r="A113" s="118"/>
      <c r="B113" s="119"/>
      <c r="C113" s="136"/>
      <c r="D113" s="148"/>
      <c r="E113" s="148"/>
    </row>
    <row r="114" spans="1:5" hidden="1" x14ac:dyDescent="0.3">
      <c r="A114" s="118"/>
      <c r="B114" s="119"/>
      <c r="C114" s="136"/>
      <c r="D114" s="148"/>
      <c r="E114" s="148"/>
    </row>
    <row r="115" spans="1:5" hidden="1" x14ac:dyDescent="0.3">
      <c r="A115" s="118"/>
      <c r="B115" s="119"/>
      <c r="C115" s="136"/>
      <c r="D115" s="148"/>
      <c r="E115" s="148"/>
    </row>
    <row r="116" spans="1:5" hidden="1" x14ac:dyDescent="0.3">
      <c r="A116" s="118"/>
      <c r="B116" s="119"/>
      <c r="C116" s="136"/>
      <c r="D116" s="148"/>
      <c r="E116" s="148"/>
    </row>
    <row r="117" spans="1:5" hidden="1" x14ac:dyDescent="0.3">
      <c r="A117" s="77"/>
      <c r="B117" s="119"/>
      <c r="C117" s="124"/>
      <c r="D117" s="147"/>
      <c r="E117" s="148"/>
    </row>
    <row r="118" spans="1:5" hidden="1" x14ac:dyDescent="0.3">
      <c r="A118" s="77"/>
      <c r="B118" s="119"/>
      <c r="C118" s="124"/>
      <c r="D118" s="147"/>
      <c r="E118" s="148"/>
    </row>
    <row r="119" spans="1:5" hidden="1" x14ac:dyDescent="0.3">
      <c r="A119" s="77"/>
      <c r="B119" s="119"/>
      <c r="C119" s="124"/>
      <c r="D119" s="147"/>
      <c r="E119" s="148"/>
    </row>
    <row r="120" spans="1:5" hidden="1" x14ac:dyDescent="0.3">
      <c r="A120" s="77"/>
      <c r="B120" s="119"/>
      <c r="C120" s="124"/>
      <c r="D120" s="147"/>
      <c r="E120" s="148"/>
    </row>
    <row r="121" spans="1:5" hidden="1" x14ac:dyDescent="0.3">
      <c r="A121" s="77"/>
      <c r="B121" s="119"/>
      <c r="C121" s="124"/>
      <c r="D121" s="147"/>
      <c r="E121" s="148"/>
    </row>
    <row r="122" spans="1:5" hidden="1" x14ac:dyDescent="0.3">
      <c r="A122" s="77"/>
      <c r="B122" s="119"/>
      <c r="C122" s="136"/>
      <c r="D122" s="148"/>
      <c r="E122" s="148"/>
    </row>
    <row r="123" spans="1:5" hidden="1" x14ac:dyDescent="0.3">
      <c r="A123" s="77"/>
      <c r="B123" s="119"/>
      <c r="C123" s="136"/>
      <c r="D123" s="148"/>
      <c r="E123" s="148"/>
    </row>
    <row r="124" spans="1:5" hidden="1" x14ac:dyDescent="0.3">
      <c r="A124" s="77"/>
      <c r="B124" s="119"/>
      <c r="C124" s="136"/>
      <c r="D124" s="148"/>
      <c r="E124" s="148"/>
    </row>
    <row r="125" spans="1:5" hidden="1" x14ac:dyDescent="0.3">
      <c r="A125" s="77"/>
      <c r="B125" s="119"/>
      <c r="C125" s="124"/>
      <c r="D125" s="147"/>
      <c r="E125" s="148"/>
    </row>
    <row r="126" spans="1:5" hidden="1" x14ac:dyDescent="0.3">
      <c r="A126" s="77"/>
      <c r="B126" s="119"/>
      <c r="C126" s="124"/>
      <c r="D126" s="147"/>
      <c r="E126" s="148"/>
    </row>
    <row r="127" spans="1:5" hidden="1" x14ac:dyDescent="0.3">
      <c r="A127" s="77"/>
      <c r="B127" s="119"/>
      <c r="C127" s="124"/>
      <c r="D127" s="147"/>
      <c r="E127" s="148"/>
    </row>
    <row r="128" spans="1:5" hidden="1" x14ac:dyDescent="0.3">
      <c r="A128" s="77"/>
      <c r="B128" s="119"/>
      <c r="C128" s="124"/>
      <c r="D128" s="147"/>
      <c r="E128" s="148"/>
    </row>
    <row r="129" spans="1:7" hidden="1" x14ac:dyDescent="0.3">
      <c r="A129" s="77"/>
      <c r="B129" s="119"/>
      <c r="C129" s="124"/>
      <c r="D129" s="147"/>
      <c r="E129" s="148"/>
    </row>
    <row r="130" spans="1:7" ht="78" hidden="1" x14ac:dyDescent="0.3">
      <c r="A130" s="122" t="s">
        <v>215</v>
      </c>
      <c r="B130" s="113" t="s">
        <v>218</v>
      </c>
      <c r="C130" s="130" t="s">
        <v>217</v>
      </c>
      <c r="D130" s="149"/>
      <c r="E130" s="150"/>
    </row>
    <row r="131" spans="1:7" hidden="1" x14ac:dyDescent="0.3">
      <c r="A131" s="107"/>
      <c r="B131" s="131"/>
      <c r="C131" s="137"/>
      <c r="D131" s="152"/>
      <c r="E131" s="153"/>
    </row>
    <row r="132" spans="1:7" ht="53.25" customHeight="1" x14ac:dyDescent="0.3">
      <c r="A132" s="107" t="s">
        <v>220</v>
      </c>
      <c r="B132" s="108"/>
      <c r="C132" s="132"/>
      <c r="D132" s="161">
        <f>D133+D139+D148</f>
        <v>1970.19453</v>
      </c>
      <c r="E132" s="161">
        <f>E133+E139+E148</f>
        <v>1972.12778</v>
      </c>
    </row>
    <row r="133" spans="1:7" s="140" customFormat="1" ht="66" customHeight="1" x14ac:dyDescent="0.3">
      <c r="A133" s="163" t="s">
        <v>221</v>
      </c>
      <c r="B133" s="141" t="s">
        <v>222</v>
      </c>
      <c r="C133" s="142" t="s">
        <v>168</v>
      </c>
      <c r="D133" s="144">
        <f t="shared" ref="D133:E137" si="0">D134</f>
        <v>1617.9945299999999</v>
      </c>
      <c r="E133" s="144">
        <f t="shared" si="0"/>
        <v>1619.92778</v>
      </c>
    </row>
    <row r="134" spans="1:7" s="140" customFormat="1" ht="53.25" customHeight="1" x14ac:dyDescent="0.3">
      <c r="A134" s="104" t="s">
        <v>174</v>
      </c>
      <c r="B134" s="159" t="s">
        <v>223</v>
      </c>
      <c r="C134" s="78" t="s">
        <v>168</v>
      </c>
      <c r="D134" s="160">
        <f t="shared" si="0"/>
        <v>1617.9945299999999</v>
      </c>
      <c r="E134" s="160">
        <f t="shared" si="0"/>
        <v>1619.92778</v>
      </c>
    </row>
    <row r="135" spans="1:7" s="140" customFormat="1" ht="52.5" customHeight="1" x14ac:dyDescent="0.3">
      <c r="A135" s="20" t="s">
        <v>175</v>
      </c>
      <c r="B135" s="159" t="s">
        <v>224</v>
      </c>
      <c r="C135" s="78" t="s">
        <v>168</v>
      </c>
      <c r="D135" s="160">
        <f t="shared" si="0"/>
        <v>1617.9945299999999</v>
      </c>
      <c r="E135" s="160">
        <f t="shared" si="0"/>
        <v>1619.92778</v>
      </c>
    </row>
    <row r="136" spans="1:7" ht="19.5" customHeight="1" x14ac:dyDescent="0.3">
      <c r="A136" s="20" t="s">
        <v>178</v>
      </c>
      <c r="B136" s="156" t="s">
        <v>225</v>
      </c>
      <c r="C136" s="157" t="s">
        <v>168</v>
      </c>
      <c r="D136" s="158">
        <f t="shared" si="0"/>
        <v>1617.9945299999999</v>
      </c>
      <c r="E136" s="158">
        <f t="shared" si="0"/>
        <v>1619.92778</v>
      </c>
    </row>
    <row r="137" spans="1:7" ht="40.5" customHeight="1" x14ac:dyDescent="0.3">
      <c r="A137" s="77" t="s">
        <v>32</v>
      </c>
      <c r="B137" s="112" t="s">
        <v>225</v>
      </c>
      <c r="C137" s="124">
        <v>200</v>
      </c>
      <c r="D137" s="147">
        <f t="shared" si="0"/>
        <v>1617.9945299999999</v>
      </c>
      <c r="E137" s="147">
        <f t="shared" si="0"/>
        <v>1619.92778</v>
      </c>
    </row>
    <row r="138" spans="1:7" ht="36.75" customHeight="1" x14ac:dyDescent="0.3">
      <c r="A138" s="77" t="s">
        <v>31</v>
      </c>
      <c r="B138" s="112" t="s">
        <v>225</v>
      </c>
      <c r="C138" s="124">
        <v>240</v>
      </c>
      <c r="D138" s="147">
        <f>'Приложение № 4'!G94</f>
        <v>1617.9945299999999</v>
      </c>
      <c r="E138" s="147">
        <f>'Приложение № 4'!H94</f>
        <v>1619.92778</v>
      </c>
    </row>
    <row r="139" spans="1:7" ht="51" customHeight="1" x14ac:dyDescent="0.3">
      <c r="A139" s="265" t="s">
        <v>394</v>
      </c>
      <c r="B139" s="266" t="s">
        <v>386</v>
      </c>
      <c r="C139" s="267" t="s">
        <v>168</v>
      </c>
      <c r="D139" s="268">
        <f>D140+D144</f>
        <v>52.2</v>
      </c>
      <c r="E139" s="268">
        <f>E140+E144</f>
        <v>52.2</v>
      </c>
      <c r="F139" s="263"/>
      <c r="G139" s="262"/>
    </row>
    <row r="140" spans="1:7" ht="20.100000000000001" customHeight="1" x14ac:dyDescent="0.3">
      <c r="A140" s="29" t="s">
        <v>387</v>
      </c>
      <c r="B140" s="46" t="s">
        <v>388</v>
      </c>
      <c r="C140" s="28" t="s">
        <v>168</v>
      </c>
      <c r="D140" s="52">
        <f t="shared" ref="D140:E142" si="1">D141</f>
        <v>32.6</v>
      </c>
      <c r="E140" s="52">
        <f t="shared" si="1"/>
        <v>32.6</v>
      </c>
      <c r="F140" s="263"/>
      <c r="G140" s="262"/>
    </row>
    <row r="141" spans="1:7" ht="20.100000000000001" customHeight="1" x14ac:dyDescent="0.3">
      <c r="A141" s="29" t="s">
        <v>389</v>
      </c>
      <c r="B141" s="46" t="s">
        <v>390</v>
      </c>
      <c r="C141" s="28" t="s">
        <v>168</v>
      </c>
      <c r="D141" s="52">
        <f t="shared" si="1"/>
        <v>32.6</v>
      </c>
      <c r="E141" s="52">
        <f t="shared" si="1"/>
        <v>32.6</v>
      </c>
      <c r="F141" s="263"/>
      <c r="G141" s="262"/>
    </row>
    <row r="142" spans="1:7" ht="35.1" customHeight="1" x14ac:dyDescent="0.3">
      <c r="A142" s="29" t="s">
        <v>32</v>
      </c>
      <c r="B142" s="46" t="s">
        <v>390</v>
      </c>
      <c r="C142" s="28" t="s">
        <v>151</v>
      </c>
      <c r="D142" s="52">
        <f t="shared" si="1"/>
        <v>32.6</v>
      </c>
      <c r="E142" s="52">
        <f t="shared" si="1"/>
        <v>32.6</v>
      </c>
      <c r="F142" s="263"/>
      <c r="G142" s="262"/>
    </row>
    <row r="143" spans="1:7" ht="35.1" customHeight="1" x14ac:dyDescent="0.3">
      <c r="A143" s="29" t="s">
        <v>31</v>
      </c>
      <c r="B143" s="46" t="s">
        <v>390</v>
      </c>
      <c r="C143" s="28" t="s">
        <v>150</v>
      </c>
      <c r="D143" s="52">
        <f>'Приложение № 4'!G144</f>
        <v>32.6</v>
      </c>
      <c r="E143" s="52">
        <f>'Приложение № 4'!H144</f>
        <v>32.6</v>
      </c>
      <c r="F143" s="263"/>
      <c r="G143" s="262"/>
    </row>
    <row r="144" spans="1:7" ht="35.1" customHeight="1" x14ac:dyDescent="0.3">
      <c r="A144" s="29" t="s">
        <v>391</v>
      </c>
      <c r="B144" s="46" t="s">
        <v>392</v>
      </c>
      <c r="C144" s="28" t="s">
        <v>168</v>
      </c>
      <c r="D144" s="52">
        <f t="shared" ref="D144:E146" si="2">D145</f>
        <v>19.600000000000001</v>
      </c>
      <c r="E144" s="52">
        <f t="shared" si="2"/>
        <v>19.600000000000001</v>
      </c>
      <c r="F144" s="263"/>
      <c r="G144" s="262"/>
    </row>
    <row r="145" spans="1:7" ht="20.100000000000001" customHeight="1" x14ac:dyDescent="0.3">
      <c r="A145" s="29" t="s">
        <v>389</v>
      </c>
      <c r="B145" s="46" t="s">
        <v>393</v>
      </c>
      <c r="C145" s="28" t="s">
        <v>168</v>
      </c>
      <c r="D145" s="52">
        <f t="shared" si="2"/>
        <v>19.600000000000001</v>
      </c>
      <c r="E145" s="52">
        <f t="shared" si="2"/>
        <v>19.600000000000001</v>
      </c>
      <c r="F145" s="263"/>
      <c r="G145" s="262"/>
    </row>
    <row r="146" spans="1:7" ht="35.1" customHeight="1" x14ac:dyDescent="0.3">
      <c r="A146" s="29" t="s">
        <v>32</v>
      </c>
      <c r="B146" s="46" t="s">
        <v>393</v>
      </c>
      <c r="C146" s="28" t="s">
        <v>151</v>
      </c>
      <c r="D146" s="52">
        <f t="shared" si="2"/>
        <v>19.600000000000001</v>
      </c>
      <c r="E146" s="52">
        <f t="shared" si="2"/>
        <v>19.600000000000001</v>
      </c>
      <c r="F146" s="263"/>
      <c r="G146" s="262"/>
    </row>
    <row r="147" spans="1:7" ht="35.1" customHeight="1" x14ac:dyDescent="0.3">
      <c r="A147" s="29" t="s">
        <v>31</v>
      </c>
      <c r="B147" s="46" t="s">
        <v>393</v>
      </c>
      <c r="C147" s="28" t="s">
        <v>150</v>
      </c>
      <c r="D147" s="52">
        <f>'Приложение № 4'!G148</f>
        <v>19.600000000000001</v>
      </c>
      <c r="E147" s="52">
        <f>'Приложение № 4'!H148</f>
        <v>19.600000000000001</v>
      </c>
      <c r="F147" s="263"/>
      <c r="G147" s="262"/>
    </row>
    <row r="148" spans="1:7" ht="65.099999999999994" customHeight="1" x14ac:dyDescent="0.3">
      <c r="A148" s="265" t="s">
        <v>395</v>
      </c>
      <c r="B148" s="266" t="s">
        <v>380</v>
      </c>
      <c r="C148" s="267" t="s">
        <v>168</v>
      </c>
      <c r="D148" s="268">
        <f>D149</f>
        <v>300</v>
      </c>
      <c r="E148" s="268">
        <f>E149</f>
        <v>300</v>
      </c>
      <c r="F148" s="263"/>
      <c r="G148" s="262"/>
    </row>
    <row r="149" spans="1:7" ht="35.1" customHeight="1" x14ac:dyDescent="0.3">
      <c r="A149" s="29" t="s">
        <v>381</v>
      </c>
      <c r="B149" s="46" t="s">
        <v>382</v>
      </c>
      <c r="C149" s="28" t="s">
        <v>168</v>
      </c>
      <c r="D149" s="52">
        <f t="shared" ref="D149:E151" si="3">D150</f>
        <v>300</v>
      </c>
      <c r="E149" s="52">
        <f t="shared" si="3"/>
        <v>300</v>
      </c>
      <c r="F149" s="263"/>
      <c r="G149" s="262"/>
    </row>
    <row r="150" spans="1:7" ht="20.100000000000001" customHeight="1" x14ac:dyDescent="0.3">
      <c r="A150" s="29" t="s">
        <v>383</v>
      </c>
      <c r="B150" s="46" t="s">
        <v>384</v>
      </c>
      <c r="C150" s="28" t="s">
        <v>168</v>
      </c>
      <c r="D150" s="52">
        <f t="shared" si="3"/>
        <v>300</v>
      </c>
      <c r="E150" s="52">
        <f t="shared" si="3"/>
        <v>300</v>
      </c>
      <c r="F150" s="263"/>
      <c r="G150" s="262"/>
    </row>
    <row r="151" spans="1:7" ht="35.1" customHeight="1" x14ac:dyDescent="0.3">
      <c r="A151" s="29" t="s">
        <v>32</v>
      </c>
      <c r="B151" s="46" t="s">
        <v>384</v>
      </c>
      <c r="C151" s="28" t="s">
        <v>151</v>
      </c>
      <c r="D151" s="52">
        <f t="shared" si="3"/>
        <v>300</v>
      </c>
      <c r="E151" s="52">
        <f t="shared" si="3"/>
        <v>300</v>
      </c>
      <c r="F151" s="263"/>
      <c r="G151" s="262"/>
    </row>
    <row r="152" spans="1:7" ht="35.1" customHeight="1" x14ac:dyDescent="0.3">
      <c r="A152" s="29" t="s">
        <v>31</v>
      </c>
      <c r="B152" s="46" t="s">
        <v>384</v>
      </c>
      <c r="C152" s="28" t="s">
        <v>150</v>
      </c>
      <c r="D152" s="52">
        <f>'Приложение № 4'!G170</f>
        <v>300</v>
      </c>
      <c r="E152" s="52">
        <f>'Приложение № 4'!H170</f>
        <v>300</v>
      </c>
      <c r="F152" s="263"/>
      <c r="G152" s="262"/>
    </row>
    <row r="153" spans="1:7" ht="40.5" customHeight="1" x14ac:dyDescent="0.3">
      <c r="A153" s="107" t="s">
        <v>226</v>
      </c>
      <c r="B153" s="121"/>
      <c r="C153" s="137"/>
      <c r="D153" s="155">
        <f>D172+D154+D187+D182+D205+D162+D168+D217+D177+D209</f>
        <v>6316.0458999999992</v>
      </c>
      <c r="E153" s="155">
        <f>E172+E154+E187+E182+E205+E162+E168+E217+E177+E209</f>
        <v>5765.0046399999992</v>
      </c>
    </row>
    <row r="154" spans="1:7" ht="36.75" customHeight="1" x14ac:dyDescent="0.3">
      <c r="A154" s="29" t="s">
        <v>106</v>
      </c>
      <c r="B154" s="46" t="s">
        <v>105</v>
      </c>
      <c r="C154" s="39" t="s">
        <v>168</v>
      </c>
      <c r="D154" s="51">
        <f>D155+D159</f>
        <v>537.5</v>
      </c>
      <c r="E154" s="51">
        <f>E155+E159</f>
        <v>192.77500000000001</v>
      </c>
    </row>
    <row r="155" spans="1:7" ht="20.25" customHeight="1" x14ac:dyDescent="0.3">
      <c r="A155" s="29" t="s">
        <v>107</v>
      </c>
      <c r="B155" s="46" t="s">
        <v>108</v>
      </c>
      <c r="C155" s="39" t="s">
        <v>168</v>
      </c>
      <c r="D155" s="51">
        <f>D156</f>
        <v>87.5</v>
      </c>
      <c r="E155" s="51">
        <f t="shared" ref="E155:E157" si="4">E156</f>
        <v>87.5</v>
      </c>
    </row>
    <row r="156" spans="1:7" ht="35.25" customHeight="1" x14ac:dyDescent="0.3">
      <c r="A156" s="29" t="s">
        <v>22</v>
      </c>
      <c r="B156" s="46" t="s">
        <v>111</v>
      </c>
      <c r="C156" s="39" t="s">
        <v>168</v>
      </c>
      <c r="D156" s="51">
        <f>D157</f>
        <v>87.5</v>
      </c>
      <c r="E156" s="51">
        <f t="shared" si="4"/>
        <v>87.5</v>
      </c>
    </row>
    <row r="157" spans="1:7" ht="36.75" customHeight="1" x14ac:dyDescent="0.3">
      <c r="A157" s="29" t="s">
        <v>32</v>
      </c>
      <c r="B157" s="46" t="s">
        <v>111</v>
      </c>
      <c r="C157" s="39">
        <v>200</v>
      </c>
      <c r="D157" s="51">
        <f>D158</f>
        <v>87.5</v>
      </c>
      <c r="E157" s="51">
        <f t="shared" si="4"/>
        <v>87.5</v>
      </c>
    </row>
    <row r="158" spans="1:7" ht="36" customHeight="1" x14ac:dyDescent="0.3">
      <c r="A158" s="29" t="s">
        <v>31</v>
      </c>
      <c r="B158" s="46" t="s">
        <v>111</v>
      </c>
      <c r="C158" s="39">
        <v>240</v>
      </c>
      <c r="D158" s="51">
        <v>87.5</v>
      </c>
      <c r="E158" s="52">
        <v>87.5</v>
      </c>
    </row>
    <row r="159" spans="1:7" ht="20.100000000000001" customHeight="1" x14ac:dyDescent="0.3">
      <c r="A159" s="29" t="s">
        <v>400</v>
      </c>
      <c r="B159" s="46" t="s">
        <v>399</v>
      </c>
      <c r="C159" s="39" t="s">
        <v>168</v>
      </c>
      <c r="D159" s="168">
        <f>D160</f>
        <v>450</v>
      </c>
      <c r="E159" s="168">
        <f>E160</f>
        <v>105.27500000000001</v>
      </c>
    </row>
    <row r="160" spans="1:7" ht="35.1" customHeight="1" x14ac:dyDescent="0.3">
      <c r="A160" s="29" t="s">
        <v>32</v>
      </c>
      <c r="B160" s="46" t="s">
        <v>399</v>
      </c>
      <c r="C160" s="39">
        <v>200</v>
      </c>
      <c r="D160" s="168">
        <f>D161</f>
        <v>450</v>
      </c>
      <c r="E160" s="168">
        <f>E161</f>
        <v>105.27500000000001</v>
      </c>
    </row>
    <row r="161" spans="1:5" ht="35.1" customHeight="1" x14ac:dyDescent="0.3">
      <c r="A161" s="29" t="s">
        <v>31</v>
      </c>
      <c r="B161" s="46" t="s">
        <v>399</v>
      </c>
      <c r="C161" s="39">
        <v>240</v>
      </c>
      <c r="D161" s="168">
        <f>'Приложение № 4'!G63</f>
        <v>450</v>
      </c>
      <c r="E161" s="168">
        <f>'Приложение № 4'!H63</f>
        <v>105.27500000000001</v>
      </c>
    </row>
    <row r="162" spans="1:5" ht="28.5" customHeight="1" x14ac:dyDescent="0.3">
      <c r="A162" s="20" t="s">
        <v>110</v>
      </c>
      <c r="B162" s="46" t="s">
        <v>109</v>
      </c>
      <c r="C162" s="39" t="s">
        <v>168</v>
      </c>
      <c r="D162" s="51">
        <f>D163</f>
        <v>125.3429</v>
      </c>
      <c r="E162" s="51">
        <f t="shared" ref="E162" si="5">E163</f>
        <v>125.3429</v>
      </c>
    </row>
    <row r="163" spans="1:5" ht="36.75" customHeight="1" x14ac:dyDescent="0.3">
      <c r="A163" s="20" t="s">
        <v>79</v>
      </c>
      <c r="B163" s="46" t="s">
        <v>112</v>
      </c>
      <c r="C163" s="28" t="s">
        <v>168</v>
      </c>
      <c r="D163" s="52">
        <f>D164+D166</f>
        <v>125.3429</v>
      </c>
      <c r="E163" s="52">
        <f t="shared" ref="E163" si="6">E164+E166</f>
        <v>125.3429</v>
      </c>
    </row>
    <row r="164" spans="1:5" ht="62.4" x14ac:dyDescent="0.3">
      <c r="A164" s="29" t="s">
        <v>13</v>
      </c>
      <c r="B164" s="46" t="s">
        <v>112</v>
      </c>
      <c r="C164" s="28">
        <v>100</v>
      </c>
      <c r="D164" s="52">
        <f>D165</f>
        <v>110.468</v>
      </c>
      <c r="E164" s="52">
        <f t="shared" ref="E164" si="7">E165</f>
        <v>110.468</v>
      </c>
    </row>
    <row r="165" spans="1:5" ht="31.2" x14ac:dyDescent="0.3">
      <c r="A165" s="29" t="s">
        <v>14</v>
      </c>
      <c r="B165" s="46" t="s">
        <v>112</v>
      </c>
      <c r="C165" s="28">
        <v>120</v>
      </c>
      <c r="D165" s="51">
        <v>110.468</v>
      </c>
      <c r="E165" s="51">
        <f>D165</f>
        <v>110.468</v>
      </c>
    </row>
    <row r="166" spans="1:5" ht="35.25" customHeight="1" x14ac:dyDescent="0.3">
      <c r="A166" s="29" t="s">
        <v>32</v>
      </c>
      <c r="B166" s="46" t="s">
        <v>112</v>
      </c>
      <c r="C166" s="39">
        <v>200</v>
      </c>
      <c r="D166" s="51">
        <f>D167</f>
        <v>14.8749</v>
      </c>
      <c r="E166" s="51">
        <f t="shared" ref="E166" si="8">E167</f>
        <v>14.8749</v>
      </c>
    </row>
    <row r="167" spans="1:5" ht="38.25" customHeight="1" x14ac:dyDescent="0.3">
      <c r="A167" s="29" t="s">
        <v>31</v>
      </c>
      <c r="B167" s="46" t="s">
        <v>112</v>
      </c>
      <c r="C167" s="39">
        <v>240</v>
      </c>
      <c r="D167" s="52">
        <v>14.8749</v>
      </c>
      <c r="E167" s="52">
        <f>D167</f>
        <v>14.8749</v>
      </c>
    </row>
    <row r="168" spans="1:5" x14ac:dyDescent="0.3">
      <c r="A168" s="29" t="s">
        <v>179</v>
      </c>
      <c r="B168" s="46" t="s">
        <v>180</v>
      </c>
      <c r="C168" s="39" t="s">
        <v>168</v>
      </c>
      <c r="D168" s="51">
        <f t="shared" ref="D168:E170" si="9">D169</f>
        <v>280</v>
      </c>
      <c r="E168" s="51">
        <f t="shared" si="9"/>
        <v>280</v>
      </c>
    </row>
    <row r="169" spans="1:5" x14ac:dyDescent="0.3">
      <c r="A169" s="29" t="s">
        <v>179</v>
      </c>
      <c r="B169" s="46" t="s">
        <v>181</v>
      </c>
      <c r="C169" s="28" t="s">
        <v>168</v>
      </c>
      <c r="D169" s="52">
        <f t="shared" si="9"/>
        <v>280</v>
      </c>
      <c r="E169" s="52">
        <f t="shared" si="9"/>
        <v>280</v>
      </c>
    </row>
    <row r="170" spans="1:5" ht="31.2" x14ac:dyDescent="0.3">
      <c r="A170" s="29" t="s">
        <v>32</v>
      </c>
      <c r="B170" s="46" t="s">
        <v>181</v>
      </c>
      <c r="C170" s="28">
        <v>200</v>
      </c>
      <c r="D170" s="52">
        <f t="shared" si="9"/>
        <v>280</v>
      </c>
      <c r="E170" s="52">
        <f t="shared" si="9"/>
        <v>280</v>
      </c>
    </row>
    <row r="171" spans="1:5" ht="31.2" x14ac:dyDescent="0.3">
      <c r="A171" s="29" t="s">
        <v>31</v>
      </c>
      <c r="B171" s="46" t="s">
        <v>181</v>
      </c>
      <c r="C171" s="28">
        <v>240</v>
      </c>
      <c r="D171" s="52">
        <v>280</v>
      </c>
      <c r="E171" s="52">
        <v>280</v>
      </c>
    </row>
    <row r="172" spans="1:5" ht="37.5" customHeight="1" x14ac:dyDescent="0.3">
      <c r="A172" s="54" t="s">
        <v>170</v>
      </c>
      <c r="B172" s="57" t="s">
        <v>113</v>
      </c>
      <c r="C172" s="99" t="s">
        <v>168</v>
      </c>
      <c r="D172" s="58">
        <f>D173</f>
        <v>820.06</v>
      </c>
      <c r="E172" s="58">
        <f t="shared" ref="E172:E175" si="10">E173</f>
        <v>895.17575999999997</v>
      </c>
    </row>
    <row r="173" spans="1:5" ht="23.25" customHeight="1" x14ac:dyDescent="0.3">
      <c r="A173" s="20" t="s">
        <v>63</v>
      </c>
      <c r="B173" s="46" t="s">
        <v>114</v>
      </c>
      <c r="C173" s="39" t="s">
        <v>168</v>
      </c>
      <c r="D173" s="51">
        <f>D174</f>
        <v>820.06</v>
      </c>
      <c r="E173" s="51">
        <f t="shared" si="10"/>
        <v>895.17575999999997</v>
      </c>
    </row>
    <row r="174" spans="1:5" ht="38.25" customHeight="1" x14ac:dyDescent="0.3">
      <c r="A174" s="29" t="s">
        <v>59</v>
      </c>
      <c r="B174" s="46" t="s">
        <v>115</v>
      </c>
      <c r="C174" s="39" t="s">
        <v>168</v>
      </c>
      <c r="D174" s="51">
        <f>D175</f>
        <v>820.06</v>
      </c>
      <c r="E174" s="51">
        <f t="shared" si="10"/>
        <v>895.17575999999997</v>
      </c>
    </row>
    <row r="175" spans="1:5" ht="62.4" x14ac:dyDescent="0.3">
      <c r="A175" s="29" t="s">
        <v>13</v>
      </c>
      <c r="B175" s="46" t="s">
        <v>115</v>
      </c>
      <c r="C175" s="28">
        <v>100</v>
      </c>
      <c r="D175" s="52">
        <f>D176</f>
        <v>820.06</v>
      </c>
      <c r="E175" s="52">
        <f t="shared" si="10"/>
        <v>895.17575999999997</v>
      </c>
    </row>
    <row r="176" spans="1:5" ht="37.5" customHeight="1" x14ac:dyDescent="0.3">
      <c r="A176" s="29" t="s">
        <v>14</v>
      </c>
      <c r="B176" s="46" t="s">
        <v>115</v>
      </c>
      <c r="C176" s="28">
        <v>120</v>
      </c>
      <c r="D176" s="52">
        <v>820.06</v>
      </c>
      <c r="E176" s="52">
        <f>'Приложение № 4'!H18</f>
        <v>895.17575999999997</v>
      </c>
    </row>
    <row r="177" spans="1:5" ht="20.100000000000001" customHeight="1" x14ac:dyDescent="0.3">
      <c r="A177" s="29" t="s">
        <v>398</v>
      </c>
      <c r="B177" s="46" t="s">
        <v>372</v>
      </c>
      <c r="C177" s="39" t="s">
        <v>168</v>
      </c>
      <c r="D177" s="168">
        <f>D178</f>
        <v>226.32</v>
      </c>
      <c r="E177" s="168">
        <f t="shared" ref="E177:E180" si="11">E178</f>
        <v>33</v>
      </c>
    </row>
    <row r="178" spans="1:5" ht="35.1" customHeight="1" x14ac:dyDescent="0.3">
      <c r="A178" s="29" t="s">
        <v>373</v>
      </c>
      <c r="B178" s="46" t="s">
        <v>374</v>
      </c>
      <c r="C178" s="39" t="s">
        <v>168</v>
      </c>
      <c r="D178" s="168">
        <f>D179</f>
        <v>226.32</v>
      </c>
      <c r="E178" s="168">
        <f t="shared" si="11"/>
        <v>33</v>
      </c>
    </row>
    <row r="179" spans="1:5" ht="50.1" customHeight="1" x14ac:dyDescent="0.3">
      <c r="A179" s="29" t="s">
        <v>375</v>
      </c>
      <c r="B179" s="46" t="s">
        <v>376</v>
      </c>
      <c r="C179" s="39" t="s">
        <v>168</v>
      </c>
      <c r="D179" s="168">
        <f>D180</f>
        <v>226.32</v>
      </c>
      <c r="E179" s="168">
        <f t="shared" si="11"/>
        <v>33</v>
      </c>
    </row>
    <row r="180" spans="1:5" ht="35.1" customHeight="1" x14ac:dyDescent="0.3">
      <c r="A180" s="29" t="s">
        <v>32</v>
      </c>
      <c r="B180" s="46" t="s">
        <v>376</v>
      </c>
      <c r="C180" s="39" t="s">
        <v>151</v>
      </c>
      <c r="D180" s="168">
        <f>D181</f>
        <v>226.32</v>
      </c>
      <c r="E180" s="168">
        <f t="shared" si="11"/>
        <v>33</v>
      </c>
    </row>
    <row r="181" spans="1:5" ht="35.1" customHeight="1" x14ac:dyDescent="0.3">
      <c r="A181" s="29" t="s">
        <v>31</v>
      </c>
      <c r="B181" s="46" t="s">
        <v>376</v>
      </c>
      <c r="C181" s="39" t="s">
        <v>150</v>
      </c>
      <c r="D181" s="168">
        <f>'Приложение № 4'!G53</f>
        <v>226.32</v>
      </c>
      <c r="E181" s="168">
        <f>'Приложение № 4'!H53</f>
        <v>33</v>
      </c>
    </row>
    <row r="182" spans="1:5" ht="24" customHeight="1" x14ac:dyDescent="0.3">
      <c r="A182" s="54" t="s">
        <v>126</v>
      </c>
      <c r="B182" s="57" t="s">
        <v>127</v>
      </c>
      <c r="C182" s="99" t="s">
        <v>168</v>
      </c>
      <c r="D182" s="58">
        <f>D183</f>
        <v>37.5</v>
      </c>
      <c r="E182" s="58">
        <f t="shared" ref="E182:E185" si="12">E183</f>
        <v>37.5</v>
      </c>
    </row>
    <row r="183" spans="1:5" ht="25.5" customHeight="1" x14ac:dyDescent="0.3">
      <c r="A183" s="29" t="s">
        <v>128</v>
      </c>
      <c r="B183" s="46" t="s">
        <v>129</v>
      </c>
      <c r="C183" s="39" t="s">
        <v>168</v>
      </c>
      <c r="D183" s="51">
        <f>D184</f>
        <v>37.5</v>
      </c>
      <c r="E183" s="51">
        <f t="shared" si="12"/>
        <v>37.5</v>
      </c>
    </row>
    <row r="184" spans="1:5" ht="37.5" customHeight="1" x14ac:dyDescent="0.3">
      <c r="A184" s="29" t="s">
        <v>169</v>
      </c>
      <c r="B184" s="46" t="s">
        <v>130</v>
      </c>
      <c r="C184" s="39" t="s">
        <v>168</v>
      </c>
      <c r="D184" s="51">
        <f>D185</f>
        <v>37.5</v>
      </c>
      <c r="E184" s="51">
        <f t="shared" si="12"/>
        <v>37.5</v>
      </c>
    </row>
    <row r="185" spans="1:5" ht="20.25" customHeight="1" x14ac:dyDescent="0.3">
      <c r="A185" s="29" t="s">
        <v>7</v>
      </c>
      <c r="B185" s="46" t="s">
        <v>130</v>
      </c>
      <c r="C185" s="39">
        <v>500</v>
      </c>
      <c r="D185" s="51">
        <f>D186</f>
        <v>37.5</v>
      </c>
      <c r="E185" s="51">
        <f t="shared" si="12"/>
        <v>37.5</v>
      </c>
    </row>
    <row r="186" spans="1:5" ht="21.75" customHeight="1" x14ac:dyDescent="0.3">
      <c r="A186" s="29" t="s">
        <v>18</v>
      </c>
      <c r="B186" s="46" t="s">
        <v>130</v>
      </c>
      <c r="C186" s="39">
        <v>540</v>
      </c>
      <c r="D186" s="51">
        <v>37.5</v>
      </c>
      <c r="E186" s="52">
        <v>37.5</v>
      </c>
    </row>
    <row r="187" spans="1:5" x14ac:dyDescent="0.3">
      <c r="A187" s="54" t="s">
        <v>122</v>
      </c>
      <c r="B187" s="57" t="s">
        <v>123</v>
      </c>
      <c r="C187" s="99" t="s">
        <v>168</v>
      </c>
      <c r="D187" s="58">
        <f>D188+D195+D202</f>
        <v>3336.0099999999998</v>
      </c>
      <c r="E187" s="58">
        <f>E188+E195+E202</f>
        <v>3228.8878799999998</v>
      </c>
    </row>
    <row r="188" spans="1:5" ht="31.2" x14ac:dyDescent="0.3">
      <c r="A188" s="29" t="s">
        <v>59</v>
      </c>
      <c r="B188" s="46" t="s">
        <v>124</v>
      </c>
      <c r="C188" s="28" t="s">
        <v>168</v>
      </c>
      <c r="D188" s="52">
        <f>D189+D191+D193</f>
        <v>2905.06</v>
      </c>
      <c r="E188" s="52">
        <f t="shared" ref="E188" si="13">E189+E191+E193</f>
        <v>2781.4355799999998</v>
      </c>
    </row>
    <row r="189" spans="1:5" ht="62.4" x14ac:dyDescent="0.3">
      <c r="A189" s="29" t="s">
        <v>13</v>
      </c>
      <c r="B189" s="46" t="s">
        <v>124</v>
      </c>
      <c r="C189" s="28">
        <v>100</v>
      </c>
      <c r="D189" s="52">
        <f>D190</f>
        <v>1892.39</v>
      </c>
      <c r="E189" s="52">
        <f t="shared" ref="E189" si="14">E190</f>
        <v>1857.75641</v>
      </c>
    </row>
    <row r="190" spans="1:5" ht="31.2" x14ac:dyDescent="0.3">
      <c r="A190" s="29" t="s">
        <v>14</v>
      </c>
      <c r="B190" s="46" t="s">
        <v>124</v>
      </c>
      <c r="C190" s="28">
        <v>120</v>
      </c>
      <c r="D190" s="52">
        <f>'Приложение № 4'!G34</f>
        <v>1892.39</v>
      </c>
      <c r="E190" s="52">
        <f>'Приложение № 4'!H34</f>
        <v>1857.75641</v>
      </c>
    </row>
    <row r="191" spans="1:5" ht="36.75" customHeight="1" x14ac:dyDescent="0.3">
      <c r="A191" s="29" t="s">
        <v>32</v>
      </c>
      <c r="B191" s="46" t="s">
        <v>124</v>
      </c>
      <c r="C191" s="28">
        <v>200</v>
      </c>
      <c r="D191" s="52">
        <f>D192</f>
        <v>1004.32</v>
      </c>
      <c r="E191" s="52">
        <f t="shared" ref="E191" si="15">E192</f>
        <v>916.52</v>
      </c>
    </row>
    <row r="192" spans="1:5" ht="33" customHeight="1" x14ac:dyDescent="0.3">
      <c r="A192" s="29" t="s">
        <v>31</v>
      </c>
      <c r="B192" s="46" t="s">
        <v>124</v>
      </c>
      <c r="C192" s="28">
        <v>240</v>
      </c>
      <c r="D192" s="52">
        <f>'Приложение № 4'!G36</f>
        <v>1004.32</v>
      </c>
      <c r="E192" s="52">
        <f>'Приложение № 4'!H36</f>
        <v>916.52</v>
      </c>
    </row>
    <row r="193" spans="1:5" ht="21.75" customHeight="1" x14ac:dyDescent="0.3">
      <c r="A193" s="29" t="s">
        <v>15</v>
      </c>
      <c r="B193" s="46" t="s">
        <v>124</v>
      </c>
      <c r="C193" s="28">
        <v>800</v>
      </c>
      <c r="D193" s="52">
        <f>D194</f>
        <v>8.35</v>
      </c>
      <c r="E193" s="52">
        <f t="shared" ref="E193" si="16">E194</f>
        <v>7.1591699999999996</v>
      </c>
    </row>
    <row r="194" spans="1:5" ht="18.75" customHeight="1" x14ac:dyDescent="0.3">
      <c r="A194" s="29" t="s">
        <v>16</v>
      </c>
      <c r="B194" s="46" t="s">
        <v>124</v>
      </c>
      <c r="C194" s="28">
        <v>850</v>
      </c>
      <c r="D194" s="52">
        <f>'Приложение № 4'!G38</f>
        <v>8.35</v>
      </c>
      <c r="E194" s="52">
        <f>'Приложение № 4'!H38</f>
        <v>7.1591699999999996</v>
      </c>
    </row>
    <row r="195" spans="1:5" ht="23.25" customHeight="1" x14ac:dyDescent="0.3">
      <c r="A195" s="20" t="s">
        <v>133</v>
      </c>
      <c r="B195" s="46" t="s">
        <v>134</v>
      </c>
      <c r="C195" s="39" t="s">
        <v>168</v>
      </c>
      <c r="D195" s="51">
        <f>D196+D200+D198</f>
        <v>77.949999999999989</v>
      </c>
      <c r="E195" s="51">
        <f>E196+E200+E198</f>
        <v>94.452299999999994</v>
      </c>
    </row>
    <row r="196" spans="1:5" ht="36.75" customHeight="1" x14ac:dyDescent="0.3">
      <c r="A196" s="29" t="s">
        <v>32</v>
      </c>
      <c r="B196" s="46" t="s">
        <v>134</v>
      </c>
      <c r="C196" s="39">
        <v>200</v>
      </c>
      <c r="D196" s="51">
        <f>D197</f>
        <v>4.6500000000000004</v>
      </c>
      <c r="E196" s="51">
        <f t="shared" ref="E196" si="17">E197</f>
        <v>20.1023</v>
      </c>
    </row>
    <row r="197" spans="1:5" ht="36.75" customHeight="1" x14ac:dyDescent="0.3">
      <c r="A197" s="29" t="s">
        <v>31</v>
      </c>
      <c r="B197" s="46" t="s">
        <v>134</v>
      </c>
      <c r="C197" s="39">
        <v>240</v>
      </c>
      <c r="D197" s="51">
        <f>'Приложение № 4'!G67</f>
        <v>4.6500000000000004</v>
      </c>
      <c r="E197" s="51">
        <f>'Приложение № 4'!H67</f>
        <v>20.1023</v>
      </c>
    </row>
    <row r="198" spans="1:5" ht="20.100000000000001" customHeight="1" x14ac:dyDescent="0.3">
      <c r="A198" s="29" t="s">
        <v>7</v>
      </c>
      <c r="B198" s="46" t="s">
        <v>134</v>
      </c>
      <c r="C198" s="39">
        <v>500</v>
      </c>
      <c r="D198" s="168">
        <f>D199</f>
        <v>43.3</v>
      </c>
      <c r="E198" s="168">
        <f t="shared" ref="E198" si="18">E199</f>
        <v>43.3</v>
      </c>
    </row>
    <row r="199" spans="1:5" ht="20.100000000000001" customHeight="1" x14ac:dyDescent="0.3">
      <c r="A199" s="29" t="s">
        <v>18</v>
      </c>
      <c r="B199" s="46" t="s">
        <v>134</v>
      </c>
      <c r="C199" s="39">
        <v>540</v>
      </c>
      <c r="D199" s="168">
        <f>'Приложение № 4'!G69</f>
        <v>43.3</v>
      </c>
      <c r="E199" s="168">
        <f>'Приложение № 4'!H69</f>
        <v>43.3</v>
      </c>
    </row>
    <row r="200" spans="1:5" ht="21" customHeight="1" x14ac:dyDescent="0.3">
      <c r="A200" s="29" t="s">
        <v>15</v>
      </c>
      <c r="B200" s="46" t="s">
        <v>134</v>
      </c>
      <c r="C200" s="28">
        <v>800</v>
      </c>
      <c r="D200" s="52">
        <f>D201</f>
        <v>30</v>
      </c>
      <c r="E200" s="52">
        <f t="shared" ref="E200" si="19">E201</f>
        <v>31.05</v>
      </c>
    </row>
    <row r="201" spans="1:5" ht="21.75" customHeight="1" x14ac:dyDescent="0.3">
      <c r="A201" s="29" t="s">
        <v>16</v>
      </c>
      <c r="B201" s="46" t="s">
        <v>134</v>
      </c>
      <c r="C201" s="28">
        <v>850</v>
      </c>
      <c r="D201" s="52">
        <f>'Приложение № 4'!G71</f>
        <v>30</v>
      </c>
      <c r="E201" s="52">
        <f>'Приложение № 4'!H71</f>
        <v>31.05</v>
      </c>
    </row>
    <row r="202" spans="1:5" ht="42.75" customHeight="1" x14ac:dyDescent="0.3">
      <c r="A202" s="29" t="s">
        <v>169</v>
      </c>
      <c r="B202" s="46" t="s">
        <v>125</v>
      </c>
      <c r="C202" s="28" t="s">
        <v>168</v>
      </c>
      <c r="D202" s="52">
        <f>D203</f>
        <v>353</v>
      </c>
      <c r="E202" s="52">
        <f t="shared" ref="E202:E203" si="20">E203</f>
        <v>353</v>
      </c>
    </row>
    <row r="203" spans="1:5" ht="20.25" customHeight="1" x14ac:dyDescent="0.3">
      <c r="A203" s="29" t="s">
        <v>7</v>
      </c>
      <c r="B203" s="46" t="s">
        <v>125</v>
      </c>
      <c r="C203" s="28">
        <v>500</v>
      </c>
      <c r="D203" s="52">
        <f>D204</f>
        <v>353</v>
      </c>
      <c r="E203" s="52">
        <f t="shared" si="20"/>
        <v>353</v>
      </c>
    </row>
    <row r="204" spans="1:5" ht="21" customHeight="1" x14ac:dyDescent="0.3">
      <c r="A204" s="29" t="s">
        <v>18</v>
      </c>
      <c r="B204" s="46" t="s">
        <v>125</v>
      </c>
      <c r="C204" s="28">
        <v>540</v>
      </c>
      <c r="D204" s="52">
        <v>353</v>
      </c>
      <c r="E204" s="52">
        <v>353</v>
      </c>
    </row>
    <row r="205" spans="1:5" ht="21" customHeight="1" x14ac:dyDescent="0.3">
      <c r="A205" s="54" t="s">
        <v>64</v>
      </c>
      <c r="B205" s="57" t="s">
        <v>403</v>
      </c>
      <c r="C205" s="99" t="s">
        <v>168</v>
      </c>
      <c r="D205" s="58">
        <f>D206</f>
        <v>8</v>
      </c>
      <c r="E205" s="58">
        <f t="shared" ref="E205:E207" si="21">E206</f>
        <v>8</v>
      </c>
    </row>
    <row r="206" spans="1:5" ht="37.5" customHeight="1" x14ac:dyDescent="0.3">
      <c r="A206" s="29" t="s">
        <v>34</v>
      </c>
      <c r="B206" s="46" t="s">
        <v>132</v>
      </c>
      <c r="C206" s="39" t="s">
        <v>168</v>
      </c>
      <c r="D206" s="51">
        <f>D207</f>
        <v>8</v>
      </c>
      <c r="E206" s="51">
        <f t="shared" si="21"/>
        <v>8</v>
      </c>
    </row>
    <row r="207" spans="1:5" ht="21.75" customHeight="1" x14ac:dyDescent="0.3">
      <c r="A207" s="29" t="s">
        <v>15</v>
      </c>
      <c r="B207" s="46" t="s">
        <v>132</v>
      </c>
      <c r="C207" s="39">
        <v>800</v>
      </c>
      <c r="D207" s="51">
        <f>D208</f>
        <v>8</v>
      </c>
      <c r="E207" s="51">
        <f t="shared" si="21"/>
        <v>8</v>
      </c>
    </row>
    <row r="208" spans="1:5" ht="21" customHeight="1" x14ac:dyDescent="0.3">
      <c r="A208" s="29" t="s">
        <v>25</v>
      </c>
      <c r="B208" s="46" t="s">
        <v>132</v>
      </c>
      <c r="C208" s="39">
        <v>870</v>
      </c>
      <c r="D208" s="51">
        <v>8</v>
      </c>
      <c r="E208" s="52">
        <v>8</v>
      </c>
    </row>
    <row r="209" spans="1:7" ht="36.75" customHeight="1" x14ac:dyDescent="0.3">
      <c r="A209" s="20" t="s">
        <v>135</v>
      </c>
      <c r="B209" s="46" t="s">
        <v>136</v>
      </c>
      <c r="C209" s="39" t="s">
        <v>168</v>
      </c>
      <c r="D209" s="51">
        <f t="shared" ref="D209:E215" si="22">D210</f>
        <v>110</v>
      </c>
      <c r="E209" s="51">
        <f t="shared" si="22"/>
        <v>112.324</v>
      </c>
    </row>
    <row r="210" spans="1:7" ht="36.75" customHeight="1" x14ac:dyDescent="0.3">
      <c r="A210" s="20" t="s">
        <v>137</v>
      </c>
      <c r="B210" s="46" t="s">
        <v>138</v>
      </c>
      <c r="C210" s="39" t="s">
        <v>168</v>
      </c>
      <c r="D210" s="51">
        <f>D214+D211</f>
        <v>110</v>
      </c>
      <c r="E210" s="51">
        <f>E214+E211</f>
        <v>112.324</v>
      </c>
    </row>
    <row r="211" spans="1:7" ht="54" customHeight="1" x14ac:dyDescent="0.3">
      <c r="A211" s="20" t="s">
        <v>377</v>
      </c>
      <c r="B211" s="46" t="s">
        <v>378</v>
      </c>
      <c r="C211" s="39" t="s">
        <v>168</v>
      </c>
      <c r="D211" s="51">
        <f t="shared" ref="D211:E212" si="23">D212</f>
        <v>110</v>
      </c>
      <c r="E211" s="51">
        <f t="shared" si="23"/>
        <v>112.324</v>
      </c>
      <c r="F211" s="261"/>
      <c r="G211" s="262"/>
    </row>
    <row r="212" spans="1:7" ht="35.1" customHeight="1" x14ac:dyDescent="0.3">
      <c r="A212" s="29" t="s">
        <v>32</v>
      </c>
      <c r="B212" s="46" t="s">
        <v>378</v>
      </c>
      <c r="C212" s="39">
        <v>200</v>
      </c>
      <c r="D212" s="51">
        <f t="shared" si="23"/>
        <v>110</v>
      </c>
      <c r="E212" s="51">
        <f t="shared" si="23"/>
        <v>112.324</v>
      </c>
      <c r="F212" s="261"/>
      <c r="G212" s="262"/>
    </row>
    <row r="213" spans="1:7" ht="35.1" customHeight="1" x14ac:dyDescent="0.3">
      <c r="A213" s="29" t="s">
        <v>31</v>
      </c>
      <c r="B213" s="46" t="s">
        <v>378</v>
      </c>
      <c r="C213" s="39">
        <v>240</v>
      </c>
      <c r="D213" s="51">
        <f>'Приложение № 4'!G86</f>
        <v>110</v>
      </c>
      <c r="E213" s="51">
        <f>'Приложение № 4'!H86</f>
        <v>112.324</v>
      </c>
      <c r="F213" s="261"/>
      <c r="G213" s="262"/>
    </row>
    <row r="214" spans="1:7" ht="46.8" hidden="1" x14ac:dyDescent="0.3">
      <c r="A214" s="20" t="s">
        <v>139</v>
      </c>
      <c r="B214" s="46" t="s">
        <v>140</v>
      </c>
      <c r="C214" s="39" t="s">
        <v>168</v>
      </c>
      <c r="D214" s="51">
        <f t="shared" si="22"/>
        <v>0</v>
      </c>
      <c r="E214" s="51">
        <f t="shared" si="22"/>
        <v>0</v>
      </c>
    </row>
    <row r="215" spans="1:7" ht="36" hidden="1" customHeight="1" x14ac:dyDescent="0.3">
      <c r="A215" s="29" t="s">
        <v>32</v>
      </c>
      <c r="B215" s="46" t="s">
        <v>140</v>
      </c>
      <c r="C215" s="39">
        <v>200</v>
      </c>
      <c r="D215" s="51">
        <f t="shared" si="22"/>
        <v>0</v>
      </c>
      <c r="E215" s="51">
        <f t="shared" si="22"/>
        <v>0</v>
      </c>
    </row>
    <row r="216" spans="1:7" ht="35.25" hidden="1" customHeight="1" x14ac:dyDescent="0.3">
      <c r="A216" s="29" t="s">
        <v>31</v>
      </c>
      <c r="B216" s="46" t="s">
        <v>140</v>
      </c>
      <c r="C216" s="39">
        <v>240</v>
      </c>
      <c r="D216" s="51">
        <v>0</v>
      </c>
      <c r="E216" s="51"/>
    </row>
    <row r="217" spans="1:7" ht="31.2" x14ac:dyDescent="0.3">
      <c r="A217" s="29" t="s">
        <v>141</v>
      </c>
      <c r="B217" s="46" t="s">
        <v>142</v>
      </c>
      <c r="C217" s="28" t="s">
        <v>168</v>
      </c>
      <c r="D217" s="52">
        <f>D218</f>
        <v>835.31299999999999</v>
      </c>
      <c r="E217" s="52">
        <f t="shared" ref="E217:E219" si="24">E218</f>
        <v>851.9991</v>
      </c>
    </row>
    <row r="218" spans="1:7" x14ac:dyDescent="0.3">
      <c r="A218" s="29" t="s">
        <v>145</v>
      </c>
      <c r="B218" s="46" t="s">
        <v>144</v>
      </c>
      <c r="C218" s="28" t="s">
        <v>168</v>
      </c>
      <c r="D218" s="52">
        <f>D219</f>
        <v>835.31299999999999</v>
      </c>
      <c r="E218" s="52">
        <f t="shared" si="24"/>
        <v>851.9991</v>
      </c>
    </row>
    <row r="219" spans="1:7" ht="31.2" x14ac:dyDescent="0.3">
      <c r="A219" s="29" t="s">
        <v>32</v>
      </c>
      <c r="B219" s="46" t="s">
        <v>144</v>
      </c>
      <c r="C219" s="28">
        <v>200</v>
      </c>
      <c r="D219" s="52">
        <f>D220</f>
        <v>835.31299999999999</v>
      </c>
      <c r="E219" s="52">
        <f t="shared" si="24"/>
        <v>851.9991</v>
      </c>
    </row>
    <row r="220" spans="1:7" ht="31.2" x14ac:dyDescent="0.3">
      <c r="A220" s="30" t="s">
        <v>31</v>
      </c>
      <c r="B220" s="47" t="s">
        <v>144</v>
      </c>
      <c r="C220" s="32">
        <v>240</v>
      </c>
      <c r="D220" s="53">
        <f>'Приложение № 4'!G156</f>
        <v>835.31299999999999</v>
      </c>
      <c r="E220" s="53">
        <f>'Приложение № 4'!H156</f>
        <v>851.9991</v>
      </c>
    </row>
    <row r="221" spans="1:7" ht="21.6" customHeight="1" x14ac:dyDescent="0.3">
      <c r="A221" s="290" t="s">
        <v>57</v>
      </c>
      <c r="B221" s="291"/>
      <c r="C221" s="292"/>
      <c r="D221" s="155">
        <f>D12+D132+D153</f>
        <v>8286.2404299999998</v>
      </c>
      <c r="E221" s="155">
        <f>E12+E132+E153</f>
        <v>7737.132419999999</v>
      </c>
    </row>
  </sheetData>
  <mergeCells count="12">
    <mergeCell ref="D1:E1"/>
    <mergeCell ref="D2:E2"/>
    <mergeCell ref="C3:E3"/>
    <mergeCell ref="C4:E4"/>
    <mergeCell ref="D5:E5"/>
    <mergeCell ref="A221:C221"/>
    <mergeCell ref="A7:E7"/>
    <mergeCell ref="A8:E9"/>
    <mergeCell ref="A10:A11"/>
    <mergeCell ref="B10:B11"/>
    <mergeCell ref="C10:C11"/>
    <mergeCell ref="D10:E1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2021-12-23T06:55:46Z</dcterms:modified>
</cp:coreProperties>
</file>