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1F217AE-EB8E-4954-884B-5875102B1A12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Приложение № 1" sheetId="4" r:id="rId1"/>
    <sheet name="Приложение № 2" sheetId="5" r:id="rId2"/>
    <sheet name="Приложение № 3" sheetId="2" r:id="rId3"/>
    <sheet name="Приложение № 4" sheetId="1" r:id="rId4"/>
    <sheet name="Приложение № 5" sheetId="3" r:id="rId5"/>
  </sheet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3'!$B$10:$C$39</definedName>
    <definedName name="_xlnm._FilterDatabase" localSheetId="3" hidden="1">'Приложение № 4'!$C$11:$F$157</definedName>
    <definedName name="_xlnm.Print_Titles" localSheetId="0">'Приложение № 1'!$8:$10</definedName>
    <definedName name="_xlnm.Print_Titles" localSheetId="1">'Приложение № 2'!$8:$10</definedName>
    <definedName name="_xlnm.Print_Titles" localSheetId="2">'Приложение № 3'!$8:$10</definedName>
    <definedName name="_xlnm.Print_Titles" localSheetId="3">'Приложение № 4'!$9:$11</definedName>
    <definedName name="_xlnm.Print_Titles" localSheetId="4">'Приложение № 5'!$7:$9</definedName>
    <definedName name="_xlnm.Print_Area" localSheetId="0">'Приложение № 1'!$A$1:$H$66</definedName>
    <definedName name="_xlnm.Print_Area" localSheetId="2">'Приложение № 3'!$A$1:$I$39</definedName>
    <definedName name="_xlnm.Print_Area" localSheetId="3">'Приложение № 4'!$A$1:$L$157</definedName>
    <definedName name="_xlnm.Print_Area" localSheetId="4">'Приложение № 5'!$A$1:$I$100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7" i="3" l="1"/>
  <c r="F77" i="3"/>
  <c r="G77" i="3"/>
  <c r="H77" i="3"/>
  <c r="I77" i="3"/>
  <c r="D77" i="3"/>
  <c r="J66" i="1"/>
  <c r="K36" i="1"/>
  <c r="J36" i="1"/>
  <c r="L36" i="1"/>
  <c r="I36" i="1"/>
  <c r="K68" i="1"/>
  <c r="I68" i="1"/>
  <c r="G68" i="1"/>
  <c r="I76" i="3" l="1"/>
  <c r="H76" i="3"/>
  <c r="G76" i="3"/>
  <c r="F76" i="3"/>
  <c r="E76" i="3"/>
  <c r="D76" i="3"/>
  <c r="I148" i="1"/>
  <c r="I147" i="1" s="1"/>
  <c r="I146" i="1" s="1"/>
  <c r="I145" i="1" s="1"/>
  <c r="F35" i="2" s="1"/>
  <c r="J148" i="1"/>
  <c r="J147" i="1" s="1"/>
  <c r="J146" i="1" s="1"/>
  <c r="J145" i="1" s="1"/>
  <c r="G35" i="2" s="1"/>
  <c r="K148" i="1"/>
  <c r="K147" i="1" s="1"/>
  <c r="K146" i="1" s="1"/>
  <c r="K145" i="1" s="1"/>
  <c r="H35" i="2" s="1"/>
  <c r="L148" i="1"/>
  <c r="L147" i="1" s="1"/>
  <c r="L146" i="1" s="1"/>
  <c r="L145" i="1" s="1"/>
  <c r="I35" i="2" s="1"/>
  <c r="H148" i="1"/>
  <c r="H147" i="1" s="1"/>
  <c r="H146" i="1" s="1"/>
  <c r="H145" i="1" s="1"/>
  <c r="E35" i="2" s="1"/>
  <c r="G148" i="1"/>
  <c r="G147" i="1" s="1"/>
  <c r="G146" i="1" s="1"/>
  <c r="G145" i="1" s="1"/>
  <c r="D35" i="2" s="1"/>
  <c r="E32" i="3" l="1"/>
  <c r="E31" i="3" s="1"/>
  <c r="E30" i="3" s="1"/>
  <c r="E29" i="3" s="1"/>
  <c r="E28" i="3" s="1"/>
  <c r="F32" i="3"/>
  <c r="F31" i="3" s="1"/>
  <c r="F30" i="3" s="1"/>
  <c r="F29" i="3" s="1"/>
  <c r="F28" i="3" s="1"/>
  <c r="G32" i="3"/>
  <c r="G31" i="3" s="1"/>
  <c r="G30" i="3" s="1"/>
  <c r="G29" i="3" s="1"/>
  <c r="G28" i="3" s="1"/>
  <c r="H32" i="3"/>
  <c r="H31" i="3" s="1"/>
  <c r="H30" i="3" s="1"/>
  <c r="H29" i="3" s="1"/>
  <c r="H28" i="3" s="1"/>
  <c r="I32" i="3"/>
  <c r="I31" i="3" s="1"/>
  <c r="I30" i="3" s="1"/>
  <c r="I29" i="3" s="1"/>
  <c r="I28" i="3" s="1"/>
  <c r="E36" i="3"/>
  <c r="E35" i="3" s="1"/>
  <c r="F36" i="3"/>
  <c r="F35" i="3" s="1"/>
  <c r="G36" i="3"/>
  <c r="G35" i="3" s="1"/>
  <c r="H36" i="3"/>
  <c r="H35" i="3" s="1"/>
  <c r="I36" i="3"/>
  <c r="I35" i="3" s="1"/>
  <c r="E38" i="3"/>
  <c r="E37" i="3" s="1"/>
  <c r="F38" i="3"/>
  <c r="F37" i="3" s="1"/>
  <c r="G38" i="3"/>
  <c r="G37" i="3" s="1"/>
  <c r="H38" i="3"/>
  <c r="H37" i="3" s="1"/>
  <c r="I38" i="3"/>
  <c r="I37" i="3" s="1"/>
  <c r="E43" i="3"/>
  <c r="E42" i="3" s="1"/>
  <c r="E41" i="3" s="1"/>
  <c r="E40" i="3" s="1"/>
  <c r="E39" i="3" s="1"/>
  <c r="F43" i="3"/>
  <c r="F42" i="3" s="1"/>
  <c r="F41" i="3" s="1"/>
  <c r="F40" i="3" s="1"/>
  <c r="F39" i="3" s="1"/>
  <c r="G43" i="3"/>
  <c r="G42" i="3" s="1"/>
  <c r="G41" i="3" s="1"/>
  <c r="G40" i="3" s="1"/>
  <c r="G39" i="3" s="1"/>
  <c r="H43" i="3"/>
  <c r="H42" i="3" s="1"/>
  <c r="H41" i="3" s="1"/>
  <c r="H40" i="3" s="1"/>
  <c r="H39" i="3" s="1"/>
  <c r="I43" i="3"/>
  <c r="I42" i="3" s="1"/>
  <c r="I41" i="3" s="1"/>
  <c r="I40" i="3" s="1"/>
  <c r="I39" i="3" s="1"/>
  <c r="E48" i="3"/>
  <c r="E47" i="3" s="1"/>
  <c r="E46" i="3" s="1"/>
  <c r="E45" i="3" s="1"/>
  <c r="E44" i="3" s="1"/>
  <c r="F48" i="3"/>
  <c r="F47" i="3" s="1"/>
  <c r="F46" i="3" s="1"/>
  <c r="F45" i="3" s="1"/>
  <c r="F44" i="3" s="1"/>
  <c r="G48" i="3"/>
  <c r="G47" i="3" s="1"/>
  <c r="G46" i="3" s="1"/>
  <c r="G45" i="3" s="1"/>
  <c r="G44" i="3" s="1"/>
  <c r="H48" i="3"/>
  <c r="H47" i="3" s="1"/>
  <c r="H46" i="3" s="1"/>
  <c r="H45" i="3" s="1"/>
  <c r="H44" i="3" s="1"/>
  <c r="I48" i="3"/>
  <c r="I47" i="3" s="1"/>
  <c r="I46" i="3" s="1"/>
  <c r="I45" i="3" s="1"/>
  <c r="I44" i="3" s="1"/>
  <c r="E53" i="3"/>
  <c r="E52" i="3" s="1"/>
  <c r="E51" i="3" s="1"/>
  <c r="E50" i="3" s="1"/>
  <c r="E49" i="3" s="1"/>
  <c r="F53" i="3"/>
  <c r="F52" i="3" s="1"/>
  <c r="F51" i="3" s="1"/>
  <c r="F50" i="3" s="1"/>
  <c r="F49" i="3" s="1"/>
  <c r="G53" i="3"/>
  <c r="G52" i="3" s="1"/>
  <c r="G51" i="3" s="1"/>
  <c r="G50" i="3" s="1"/>
  <c r="G49" i="3" s="1"/>
  <c r="H53" i="3"/>
  <c r="H52" i="3" s="1"/>
  <c r="H51" i="3" s="1"/>
  <c r="H50" i="3" s="1"/>
  <c r="H49" i="3" s="1"/>
  <c r="I53" i="3"/>
  <c r="I52" i="3" s="1"/>
  <c r="I51" i="3" s="1"/>
  <c r="I50" i="3" s="1"/>
  <c r="I49" i="3" s="1"/>
  <c r="E57" i="3"/>
  <c r="E56" i="3" s="1"/>
  <c r="F57" i="3"/>
  <c r="F56" i="3" s="1"/>
  <c r="G57" i="3"/>
  <c r="G56" i="3" s="1"/>
  <c r="H57" i="3"/>
  <c r="H56" i="3" s="1"/>
  <c r="I57" i="3"/>
  <c r="I56" i="3" s="1"/>
  <c r="E59" i="3"/>
  <c r="E58" i="3" s="1"/>
  <c r="F59" i="3"/>
  <c r="F58" i="3" s="1"/>
  <c r="G59" i="3"/>
  <c r="G58" i="3" s="1"/>
  <c r="H59" i="3"/>
  <c r="H58" i="3" s="1"/>
  <c r="I59" i="3"/>
  <c r="I58" i="3" s="1"/>
  <c r="E61" i="3"/>
  <c r="E60" i="3" s="1"/>
  <c r="F61" i="3"/>
  <c r="F60" i="3" s="1"/>
  <c r="G61" i="3"/>
  <c r="G60" i="3" s="1"/>
  <c r="H61" i="3"/>
  <c r="H60" i="3" s="1"/>
  <c r="I61" i="3"/>
  <c r="I60" i="3" s="1"/>
  <c r="E64" i="3"/>
  <c r="E63" i="3" s="1"/>
  <c r="F64" i="3"/>
  <c r="F63" i="3" s="1"/>
  <c r="G64" i="3"/>
  <c r="G63" i="3" s="1"/>
  <c r="H64" i="3"/>
  <c r="H63" i="3" s="1"/>
  <c r="I64" i="3"/>
  <c r="I63" i="3" s="1"/>
  <c r="E66" i="3"/>
  <c r="F66" i="3"/>
  <c r="G66" i="3"/>
  <c r="H66" i="3"/>
  <c r="I66" i="3"/>
  <c r="E67" i="3"/>
  <c r="F67" i="3"/>
  <c r="G67" i="3"/>
  <c r="H67" i="3"/>
  <c r="I67" i="3"/>
  <c r="E70" i="3"/>
  <c r="E69" i="3" s="1"/>
  <c r="E68" i="3" s="1"/>
  <c r="F70" i="3"/>
  <c r="F69" i="3" s="1"/>
  <c r="F68" i="3" s="1"/>
  <c r="G70" i="3"/>
  <c r="G69" i="3" s="1"/>
  <c r="G68" i="3" s="1"/>
  <c r="H70" i="3"/>
  <c r="H69" i="3" s="1"/>
  <c r="H68" i="3" s="1"/>
  <c r="I70" i="3"/>
  <c r="I69" i="3" s="1"/>
  <c r="I68" i="3" s="1"/>
  <c r="E73" i="3"/>
  <c r="E72" i="3" s="1"/>
  <c r="E71" i="3" s="1"/>
  <c r="F73" i="3"/>
  <c r="F72" i="3" s="1"/>
  <c r="F71" i="3" s="1"/>
  <c r="G73" i="3"/>
  <c r="G72" i="3" s="1"/>
  <c r="G71" i="3" s="1"/>
  <c r="H73" i="3"/>
  <c r="H72" i="3" s="1"/>
  <c r="H71" i="3" s="1"/>
  <c r="I73" i="3"/>
  <c r="I72" i="3" s="1"/>
  <c r="I71" i="3" s="1"/>
  <c r="E79" i="3"/>
  <c r="E78" i="3" s="1"/>
  <c r="F79" i="3"/>
  <c r="F78" i="3" s="1"/>
  <c r="G79" i="3"/>
  <c r="G78" i="3" s="1"/>
  <c r="H79" i="3"/>
  <c r="H78" i="3" s="1"/>
  <c r="I79" i="3"/>
  <c r="I78" i="3" s="1"/>
  <c r="E84" i="3"/>
  <c r="E83" i="3" s="1"/>
  <c r="E82" i="3" s="1"/>
  <c r="E81" i="3" s="1"/>
  <c r="E80" i="3" s="1"/>
  <c r="F84" i="3"/>
  <c r="F83" i="3" s="1"/>
  <c r="F82" i="3" s="1"/>
  <c r="F81" i="3" s="1"/>
  <c r="F80" i="3" s="1"/>
  <c r="G84" i="3"/>
  <c r="G83" i="3" s="1"/>
  <c r="G82" i="3" s="1"/>
  <c r="G81" i="3" s="1"/>
  <c r="G80" i="3" s="1"/>
  <c r="H84" i="3"/>
  <c r="H83" i="3" s="1"/>
  <c r="H82" i="3" s="1"/>
  <c r="H81" i="3" s="1"/>
  <c r="H80" i="3" s="1"/>
  <c r="I84" i="3"/>
  <c r="I83" i="3" s="1"/>
  <c r="I82" i="3" s="1"/>
  <c r="I81" i="3" s="1"/>
  <c r="I80" i="3" s="1"/>
  <c r="E88" i="3"/>
  <c r="E87" i="3" s="1"/>
  <c r="E86" i="3" s="1"/>
  <c r="F88" i="3"/>
  <c r="F87" i="3" s="1"/>
  <c r="F86" i="3" s="1"/>
  <c r="G88" i="3"/>
  <c r="G87" i="3" s="1"/>
  <c r="G86" i="3" s="1"/>
  <c r="H88" i="3"/>
  <c r="H87" i="3" s="1"/>
  <c r="H86" i="3" s="1"/>
  <c r="I88" i="3"/>
  <c r="I87" i="3" s="1"/>
  <c r="I86" i="3" s="1"/>
  <c r="E91" i="3"/>
  <c r="E90" i="3" s="1"/>
  <c r="E89" i="3" s="1"/>
  <c r="F91" i="3"/>
  <c r="F90" i="3" s="1"/>
  <c r="F89" i="3" s="1"/>
  <c r="G91" i="3"/>
  <c r="G90" i="3" s="1"/>
  <c r="G89" i="3" s="1"/>
  <c r="H91" i="3"/>
  <c r="H90" i="3" s="1"/>
  <c r="H89" i="3" s="1"/>
  <c r="I91" i="3"/>
  <c r="I90" i="3" s="1"/>
  <c r="I89" i="3" s="1"/>
  <c r="E95" i="3"/>
  <c r="E94" i="3" s="1"/>
  <c r="E93" i="3" s="1"/>
  <c r="F95" i="3"/>
  <c r="F94" i="3" s="1"/>
  <c r="F93" i="3" s="1"/>
  <c r="G95" i="3"/>
  <c r="G94" i="3" s="1"/>
  <c r="G93" i="3" s="1"/>
  <c r="H95" i="3"/>
  <c r="H94" i="3" s="1"/>
  <c r="H93" i="3" s="1"/>
  <c r="I95" i="3"/>
  <c r="I94" i="3" s="1"/>
  <c r="I93" i="3" s="1"/>
  <c r="E98" i="3"/>
  <c r="E97" i="3" s="1"/>
  <c r="E96" i="3" s="1"/>
  <c r="F98" i="3"/>
  <c r="F97" i="3" s="1"/>
  <c r="F96" i="3" s="1"/>
  <c r="G98" i="3"/>
  <c r="G97" i="3" s="1"/>
  <c r="G96" i="3" s="1"/>
  <c r="H98" i="3"/>
  <c r="H97" i="3" s="1"/>
  <c r="H96" i="3" s="1"/>
  <c r="I98" i="3"/>
  <c r="I97" i="3" s="1"/>
  <c r="I96" i="3" s="1"/>
  <c r="G99" i="3"/>
  <c r="H99" i="3"/>
  <c r="I99" i="3"/>
  <c r="F99" i="3"/>
  <c r="G38" i="2"/>
  <c r="H38" i="2"/>
  <c r="I38" i="2"/>
  <c r="F38" i="2"/>
  <c r="F64" i="4"/>
  <c r="E64" i="4"/>
  <c r="F60" i="4"/>
  <c r="E60" i="4"/>
  <c r="F55" i="4"/>
  <c r="E55" i="4"/>
  <c r="F44" i="4"/>
  <c r="E44" i="4"/>
  <c r="F38" i="4"/>
  <c r="E38" i="4"/>
  <c r="F33" i="4"/>
  <c r="E33" i="4"/>
  <c r="F30" i="4"/>
  <c r="E30" i="4"/>
  <c r="F25" i="4"/>
  <c r="E25" i="4"/>
  <c r="F23" i="4"/>
  <c r="F22" i="4" s="1"/>
  <c r="E23" i="4"/>
  <c r="E22" i="4" s="1"/>
  <c r="F19" i="4"/>
  <c r="E19" i="4"/>
  <c r="F17" i="4"/>
  <c r="E17" i="4"/>
  <c r="F14" i="4"/>
  <c r="E14" i="4"/>
  <c r="F12" i="4"/>
  <c r="E12" i="4"/>
  <c r="E17" i="3"/>
  <c r="F17" i="3"/>
  <c r="F16" i="3" s="1"/>
  <c r="F15" i="3" s="1"/>
  <c r="F14" i="3" s="1"/>
  <c r="F13" i="3" s="1"/>
  <c r="F12" i="3" s="1"/>
  <c r="G17" i="3"/>
  <c r="G16" i="3" s="1"/>
  <c r="G15" i="3" s="1"/>
  <c r="G14" i="3" s="1"/>
  <c r="G13" i="3" s="1"/>
  <c r="G12" i="3" s="1"/>
  <c r="H17" i="3"/>
  <c r="H16" i="3" s="1"/>
  <c r="H15" i="3" s="1"/>
  <c r="H14" i="3" s="1"/>
  <c r="H13" i="3" s="1"/>
  <c r="H12" i="3" s="1"/>
  <c r="I17" i="3"/>
  <c r="I16" i="3" s="1"/>
  <c r="I15" i="3" s="1"/>
  <c r="I14" i="3" s="1"/>
  <c r="I13" i="3" s="1"/>
  <c r="I12" i="3" s="1"/>
  <c r="D17" i="3"/>
  <c r="E22" i="3"/>
  <c r="F22" i="3"/>
  <c r="F21" i="3" s="1"/>
  <c r="F20" i="3" s="1"/>
  <c r="F19" i="3" s="1"/>
  <c r="G22" i="3"/>
  <c r="H22" i="3"/>
  <c r="H21" i="3" s="1"/>
  <c r="H20" i="3" s="1"/>
  <c r="H19" i="3" s="1"/>
  <c r="I22" i="3"/>
  <c r="I21" i="3" s="1"/>
  <c r="I20" i="3" s="1"/>
  <c r="I19" i="3" s="1"/>
  <c r="D22" i="3"/>
  <c r="E26" i="3"/>
  <c r="F26" i="3"/>
  <c r="F25" i="3" s="1"/>
  <c r="F24" i="3" s="1"/>
  <c r="F23" i="3" s="1"/>
  <c r="G26" i="3"/>
  <c r="G25" i="3" s="1"/>
  <c r="G24" i="3" s="1"/>
  <c r="G23" i="3" s="1"/>
  <c r="H26" i="3"/>
  <c r="H25" i="3" s="1"/>
  <c r="H24" i="3" s="1"/>
  <c r="H23" i="3" s="1"/>
  <c r="I26" i="3"/>
  <c r="I25" i="3" s="1"/>
  <c r="I24" i="3" s="1"/>
  <c r="I23" i="3" s="1"/>
  <c r="D26" i="3"/>
  <c r="D53" i="3"/>
  <c r="D73" i="3"/>
  <c r="G21" i="3"/>
  <c r="G20" i="3" s="1"/>
  <c r="G19" i="3" s="1"/>
  <c r="J154" i="1"/>
  <c r="J153" i="1" s="1"/>
  <c r="J152" i="1" s="1"/>
  <c r="J151" i="1" s="1"/>
  <c r="I154" i="1"/>
  <c r="I153" i="1" s="1"/>
  <c r="I152" i="1" s="1"/>
  <c r="I151" i="1" s="1"/>
  <c r="J143" i="1"/>
  <c r="J142" i="1" s="1"/>
  <c r="J141" i="1" s="1"/>
  <c r="J140" i="1" s="1"/>
  <c r="J139" i="1" s="1"/>
  <c r="I143" i="1"/>
  <c r="I142" i="1" s="1"/>
  <c r="I141" i="1" s="1"/>
  <c r="I140" i="1" s="1"/>
  <c r="I139" i="1" s="1"/>
  <c r="J137" i="1"/>
  <c r="J136" i="1" s="1"/>
  <c r="J135" i="1" s="1"/>
  <c r="J134" i="1" s="1"/>
  <c r="J133" i="1" s="1"/>
  <c r="I137" i="1"/>
  <c r="I136" i="1" s="1"/>
  <c r="I135" i="1" s="1"/>
  <c r="I134" i="1" s="1"/>
  <c r="J124" i="1"/>
  <c r="J123" i="1" s="1"/>
  <c r="J122" i="1" s="1"/>
  <c r="I124" i="1"/>
  <c r="I123" i="1" s="1"/>
  <c r="I122" i="1" s="1"/>
  <c r="J120" i="1"/>
  <c r="I120" i="1"/>
  <c r="I119" i="1" s="1"/>
  <c r="I118" i="1" s="1"/>
  <c r="J119" i="1"/>
  <c r="J118" i="1" s="1"/>
  <c r="J116" i="1"/>
  <c r="J115" i="1" s="1"/>
  <c r="J114" i="1" s="1"/>
  <c r="I116" i="1"/>
  <c r="I115" i="1" s="1"/>
  <c r="I114" i="1" s="1"/>
  <c r="J99" i="1"/>
  <c r="J98" i="1" s="1"/>
  <c r="J97" i="1" s="1"/>
  <c r="J92" i="1" s="1"/>
  <c r="G26" i="2" s="1"/>
  <c r="I99" i="1"/>
  <c r="I98" i="1" s="1"/>
  <c r="I97" i="1" s="1"/>
  <c r="I92" i="1" s="1"/>
  <c r="F26" i="2" s="1"/>
  <c r="J83" i="1"/>
  <c r="J82" i="1" s="1"/>
  <c r="J81" i="1" s="1"/>
  <c r="J80" i="1" s="1"/>
  <c r="J79" i="1" s="1"/>
  <c r="J78" i="1" s="1"/>
  <c r="J77" i="1" s="1"/>
  <c r="I83" i="1"/>
  <c r="I82" i="1" s="1"/>
  <c r="I81" i="1" s="1"/>
  <c r="I80" i="1" s="1"/>
  <c r="I79" i="1" s="1"/>
  <c r="I78" i="1" s="1"/>
  <c r="I77" i="1" s="1"/>
  <c r="J75" i="1"/>
  <c r="J74" i="1" s="1"/>
  <c r="J73" i="1" s="1"/>
  <c r="J72" i="1" s="1"/>
  <c r="J71" i="1" s="1"/>
  <c r="J70" i="1" s="1"/>
  <c r="I75" i="1"/>
  <c r="I74" i="1" s="1"/>
  <c r="I73" i="1" s="1"/>
  <c r="I72" i="1" s="1"/>
  <c r="I71" i="1" s="1"/>
  <c r="I70" i="1" s="1"/>
  <c r="J68" i="1"/>
  <c r="I66" i="1"/>
  <c r="J59" i="1"/>
  <c r="I59" i="1"/>
  <c r="J57" i="1"/>
  <c r="I57" i="1"/>
  <c r="J52" i="1"/>
  <c r="J51" i="1" s="1"/>
  <c r="J50" i="1" s="1"/>
  <c r="J49" i="1" s="1"/>
  <c r="G16" i="2" s="1"/>
  <c r="I52" i="1"/>
  <c r="I51" i="1" s="1"/>
  <c r="I50" i="1" s="1"/>
  <c r="I49" i="1" s="1"/>
  <c r="F16" i="2" s="1"/>
  <c r="J47" i="1"/>
  <c r="J46" i="1" s="1"/>
  <c r="J45" i="1" s="1"/>
  <c r="J44" i="1" s="1"/>
  <c r="J43" i="1" s="1"/>
  <c r="G15" i="2" s="1"/>
  <c r="I47" i="1"/>
  <c r="I46" i="1" s="1"/>
  <c r="I45" i="1" s="1"/>
  <c r="I44" i="1" s="1"/>
  <c r="I43" i="1" s="1"/>
  <c r="F15" i="2" s="1"/>
  <c r="J41" i="1"/>
  <c r="J40" i="1" s="1"/>
  <c r="I41" i="1"/>
  <c r="I40" i="1" s="1"/>
  <c r="J38" i="1"/>
  <c r="I38" i="1"/>
  <c r="J34" i="1"/>
  <c r="I34" i="1"/>
  <c r="I33" i="1" s="1"/>
  <c r="J30" i="1"/>
  <c r="J29" i="1" s="1"/>
  <c r="J28" i="1" s="1"/>
  <c r="J27" i="1" s="1"/>
  <c r="I30" i="1"/>
  <c r="I29" i="1" s="1"/>
  <c r="I28" i="1" s="1"/>
  <c r="I27" i="1" s="1"/>
  <c r="J24" i="1"/>
  <c r="J23" i="1" s="1"/>
  <c r="J22" i="1" s="1"/>
  <c r="J21" i="1" s="1"/>
  <c r="J20" i="1" s="1"/>
  <c r="I24" i="1"/>
  <c r="I23" i="1" s="1"/>
  <c r="I22" i="1" s="1"/>
  <c r="I21" i="1" s="1"/>
  <c r="I20" i="1" s="1"/>
  <c r="J18" i="1"/>
  <c r="J17" i="1" s="1"/>
  <c r="J16" i="1" s="1"/>
  <c r="J15" i="1" s="1"/>
  <c r="J14" i="1" s="1"/>
  <c r="G12" i="2" s="1"/>
  <c r="I18" i="1"/>
  <c r="I17" i="1" s="1"/>
  <c r="I16" i="1" s="1"/>
  <c r="I15" i="1" s="1"/>
  <c r="I14" i="1" s="1"/>
  <c r="F12" i="2" s="1"/>
  <c r="G29" i="2"/>
  <c r="F29" i="2"/>
  <c r="K38" i="1"/>
  <c r="K59" i="1"/>
  <c r="G59" i="1"/>
  <c r="G38" i="1"/>
  <c r="G36" i="1"/>
  <c r="E37" i="4" l="1"/>
  <c r="E36" i="4" s="1"/>
  <c r="F37" i="4"/>
  <c r="F36" i="4" s="1"/>
  <c r="E16" i="4"/>
  <c r="E11" i="4" s="1"/>
  <c r="F16" i="4"/>
  <c r="J56" i="1"/>
  <c r="J55" i="1" s="1"/>
  <c r="J54" i="1" s="1"/>
  <c r="G17" i="2" s="1"/>
  <c r="F11" i="4"/>
  <c r="F66" i="4" s="1"/>
  <c r="F20" i="5" s="1"/>
  <c r="F19" i="5" s="1"/>
  <c r="F18" i="5" s="1"/>
  <c r="F17" i="5" s="1"/>
  <c r="H75" i="3"/>
  <c r="H74" i="3" s="1"/>
  <c r="G75" i="3"/>
  <c r="G74" i="3" s="1"/>
  <c r="F75" i="3"/>
  <c r="F74" i="3" s="1"/>
  <c r="I75" i="3"/>
  <c r="I74" i="3" s="1"/>
  <c r="E75" i="3"/>
  <c r="E74" i="3" s="1"/>
  <c r="G34" i="2"/>
  <c r="G33" i="2" s="1"/>
  <c r="I150" i="1"/>
  <c r="F37" i="2"/>
  <c r="F36" i="2" s="1"/>
  <c r="I133" i="1"/>
  <c r="F32" i="2"/>
  <c r="F31" i="2" s="1"/>
  <c r="J150" i="1"/>
  <c r="G37" i="2"/>
  <c r="G36" i="2" s="1"/>
  <c r="I32" i="1"/>
  <c r="I26" i="1"/>
  <c r="F14" i="2" s="1"/>
  <c r="J33" i="1"/>
  <c r="J32" i="1" s="1"/>
  <c r="J26" i="1" s="1"/>
  <c r="I56" i="1"/>
  <c r="I55" i="1" s="1"/>
  <c r="I54" i="1" s="1"/>
  <c r="F17" i="2" s="1"/>
  <c r="I65" i="1"/>
  <c r="I64" i="1" s="1"/>
  <c r="I63" i="1" s="1"/>
  <c r="F34" i="2"/>
  <c r="F33" i="2" s="1"/>
  <c r="G32" i="2"/>
  <c r="G31" i="2" s="1"/>
  <c r="I113" i="1"/>
  <c r="I112" i="1" s="1"/>
  <c r="G23" i="2"/>
  <c r="G22" i="2" s="1"/>
  <c r="F65" i="3"/>
  <c r="F62" i="3" s="1"/>
  <c r="G21" i="2"/>
  <c r="G20" i="2" s="1"/>
  <c r="E65" i="3"/>
  <c r="E62" i="3" s="1"/>
  <c r="G34" i="3"/>
  <c r="G33" i="3" s="1"/>
  <c r="G85" i="3"/>
  <c r="F55" i="3"/>
  <c r="H55" i="3"/>
  <c r="I34" i="3"/>
  <c r="I33" i="3" s="1"/>
  <c r="F23" i="2"/>
  <c r="F22" i="2" s="1"/>
  <c r="H92" i="3"/>
  <c r="F85" i="3"/>
  <c r="F21" i="2"/>
  <c r="F20" i="2" s="1"/>
  <c r="I92" i="3"/>
  <c r="I85" i="3"/>
  <c r="E85" i="3"/>
  <c r="H85" i="3"/>
  <c r="I65" i="3"/>
  <c r="I62" i="3" s="1"/>
  <c r="E34" i="3"/>
  <c r="E33" i="3" s="1"/>
  <c r="G65" i="3"/>
  <c r="G62" i="3" s="1"/>
  <c r="E92" i="3"/>
  <c r="F92" i="3"/>
  <c r="G92" i="3"/>
  <c r="G55" i="3"/>
  <c r="H34" i="3"/>
  <c r="H33" i="3" s="1"/>
  <c r="H65" i="3"/>
  <c r="H62" i="3" s="1"/>
  <c r="I55" i="3"/>
  <c r="E55" i="3"/>
  <c r="F34" i="3"/>
  <c r="F33" i="3" s="1"/>
  <c r="J65" i="1"/>
  <c r="J64" i="1" s="1"/>
  <c r="J63" i="1" s="1"/>
  <c r="H18" i="3"/>
  <c r="H11" i="3" s="1"/>
  <c r="I18" i="3"/>
  <c r="I11" i="3" s="1"/>
  <c r="F18" i="3"/>
  <c r="F11" i="3" s="1"/>
  <c r="G18" i="3"/>
  <c r="G11" i="3" s="1"/>
  <c r="J113" i="1"/>
  <c r="J112" i="1" s="1"/>
  <c r="G28" i="2" l="1"/>
  <c r="G25" i="2" s="1"/>
  <c r="I13" i="1"/>
  <c r="E66" i="4"/>
  <c r="E20" i="5" s="1"/>
  <c r="E19" i="5" s="1"/>
  <c r="E18" i="5" s="1"/>
  <c r="E17" i="5" s="1"/>
  <c r="I62" i="1"/>
  <c r="F19" i="2"/>
  <c r="F18" i="2" s="1"/>
  <c r="J91" i="1"/>
  <c r="F28" i="2"/>
  <c r="F25" i="2" s="1"/>
  <c r="I91" i="1"/>
  <c r="H54" i="3"/>
  <c r="H27" i="3" s="1"/>
  <c r="H100" i="3" s="1"/>
  <c r="E54" i="3"/>
  <c r="F54" i="3"/>
  <c r="F27" i="3" s="1"/>
  <c r="F100" i="3" s="1"/>
  <c r="J62" i="1"/>
  <c r="G19" i="2"/>
  <c r="J13" i="1"/>
  <c r="G14" i="2"/>
  <c r="G54" i="3"/>
  <c r="G27" i="3" s="1"/>
  <c r="G100" i="3" s="1"/>
  <c r="I54" i="3"/>
  <c r="I27" i="3" s="1"/>
  <c r="I100" i="3" s="1"/>
  <c r="I157" i="1" l="1"/>
  <c r="I12" i="1" s="1"/>
  <c r="J157" i="1"/>
  <c r="J12" i="1" s="1"/>
  <c r="L154" i="1"/>
  <c r="L153" i="1" s="1"/>
  <c r="L152" i="1" s="1"/>
  <c r="L151" i="1" s="1"/>
  <c r="K154" i="1"/>
  <c r="K153" i="1" s="1"/>
  <c r="K152" i="1" s="1"/>
  <c r="K151" i="1" s="1"/>
  <c r="L143" i="1"/>
  <c r="L142" i="1" s="1"/>
  <c r="L141" i="1" s="1"/>
  <c r="L140" i="1" s="1"/>
  <c r="K143" i="1"/>
  <c r="K142" i="1" s="1"/>
  <c r="K141" i="1" s="1"/>
  <c r="K140" i="1" s="1"/>
  <c r="K139" i="1" s="1"/>
  <c r="L137" i="1"/>
  <c r="L136" i="1" s="1"/>
  <c r="L135" i="1" s="1"/>
  <c r="L134" i="1" s="1"/>
  <c r="I32" i="2" s="1"/>
  <c r="K137" i="1"/>
  <c r="K136" i="1" s="1"/>
  <c r="K135" i="1" s="1"/>
  <c r="K134" i="1" s="1"/>
  <c r="L124" i="1"/>
  <c r="L123" i="1" s="1"/>
  <c r="L122" i="1" s="1"/>
  <c r="K124" i="1"/>
  <c r="K123" i="1" s="1"/>
  <c r="K122" i="1" s="1"/>
  <c r="L120" i="1"/>
  <c r="L119" i="1" s="1"/>
  <c r="L118" i="1" s="1"/>
  <c r="K120" i="1"/>
  <c r="K119" i="1" s="1"/>
  <c r="K118" i="1" s="1"/>
  <c r="L116" i="1"/>
  <c r="L115" i="1" s="1"/>
  <c r="L114" i="1" s="1"/>
  <c r="K116" i="1"/>
  <c r="K115" i="1" s="1"/>
  <c r="K114" i="1" s="1"/>
  <c r="L99" i="1"/>
  <c r="L98" i="1" s="1"/>
  <c r="L97" i="1" s="1"/>
  <c r="L92" i="1" s="1"/>
  <c r="I26" i="2" s="1"/>
  <c r="K99" i="1"/>
  <c r="K98" i="1" s="1"/>
  <c r="K97" i="1" s="1"/>
  <c r="K92" i="1" s="1"/>
  <c r="H26" i="2" s="1"/>
  <c r="L83" i="1"/>
  <c r="L82" i="1" s="1"/>
  <c r="L81" i="1" s="1"/>
  <c r="L80" i="1" s="1"/>
  <c r="L79" i="1" s="1"/>
  <c r="L78" i="1" s="1"/>
  <c r="I23" i="2" s="1"/>
  <c r="K83" i="1"/>
  <c r="K82" i="1" s="1"/>
  <c r="K81" i="1" s="1"/>
  <c r="K80" i="1" s="1"/>
  <c r="K79" i="1" s="1"/>
  <c r="K78" i="1" s="1"/>
  <c r="L75" i="1"/>
  <c r="L74" i="1" s="1"/>
  <c r="L73" i="1" s="1"/>
  <c r="L72" i="1" s="1"/>
  <c r="L71" i="1" s="1"/>
  <c r="I21" i="2" s="1"/>
  <c r="K75" i="1"/>
  <c r="K74" i="1" s="1"/>
  <c r="K73" i="1" s="1"/>
  <c r="K72" i="1" s="1"/>
  <c r="K71" i="1" s="1"/>
  <c r="L68" i="1"/>
  <c r="L66" i="1"/>
  <c r="L65" i="1" s="1"/>
  <c r="L64" i="1" s="1"/>
  <c r="L63" i="1" s="1"/>
  <c r="I19" i="2" s="1"/>
  <c r="K66" i="1"/>
  <c r="K65" i="1" s="1"/>
  <c r="K64" i="1" s="1"/>
  <c r="K63" i="1" s="1"/>
  <c r="H19" i="2" s="1"/>
  <c r="L59" i="1"/>
  <c r="L57" i="1"/>
  <c r="K57" i="1"/>
  <c r="K56" i="1" s="1"/>
  <c r="K55" i="1" s="1"/>
  <c r="K54" i="1" s="1"/>
  <c r="H17" i="2" s="1"/>
  <c r="L52" i="1"/>
  <c r="L51" i="1" s="1"/>
  <c r="L50" i="1" s="1"/>
  <c r="L49" i="1" s="1"/>
  <c r="I16" i="2" s="1"/>
  <c r="K52" i="1"/>
  <c r="K51" i="1" s="1"/>
  <c r="K50" i="1" s="1"/>
  <c r="K49" i="1" s="1"/>
  <c r="H16" i="2" s="1"/>
  <c r="L47" i="1"/>
  <c r="L46" i="1" s="1"/>
  <c r="L45" i="1" s="1"/>
  <c r="K47" i="1"/>
  <c r="K46" i="1" s="1"/>
  <c r="K45" i="1" s="1"/>
  <c r="L41" i="1"/>
  <c r="L40" i="1" s="1"/>
  <c r="K41" i="1"/>
  <c r="K40" i="1" s="1"/>
  <c r="L38" i="1"/>
  <c r="L34" i="1"/>
  <c r="K34" i="1"/>
  <c r="K33" i="1" s="1"/>
  <c r="L30" i="1"/>
  <c r="L29" i="1" s="1"/>
  <c r="L28" i="1" s="1"/>
  <c r="L27" i="1" s="1"/>
  <c r="K30" i="1"/>
  <c r="K29" i="1" s="1"/>
  <c r="K28" i="1" s="1"/>
  <c r="K27" i="1" s="1"/>
  <c r="L24" i="1"/>
  <c r="L23" i="1" s="1"/>
  <c r="L22" i="1" s="1"/>
  <c r="L21" i="1" s="1"/>
  <c r="L20" i="1" s="1"/>
  <c r="I13" i="2" s="1"/>
  <c r="K24" i="1"/>
  <c r="K23" i="1" s="1"/>
  <c r="K22" i="1" s="1"/>
  <c r="K21" i="1" s="1"/>
  <c r="K20" i="1" s="1"/>
  <c r="H13" i="2" s="1"/>
  <c r="L18" i="1"/>
  <c r="L17" i="1" s="1"/>
  <c r="L16" i="1" s="1"/>
  <c r="L15" i="1" s="1"/>
  <c r="L14" i="1" s="1"/>
  <c r="I12" i="2" s="1"/>
  <c r="K18" i="1"/>
  <c r="K17" i="1" s="1"/>
  <c r="K16" i="1" s="1"/>
  <c r="K15" i="1" s="1"/>
  <c r="K14" i="1" s="1"/>
  <c r="H12" i="2" s="1"/>
  <c r="I29" i="2"/>
  <c r="H29" i="2"/>
  <c r="H64" i="4"/>
  <c r="G64" i="4"/>
  <c r="H60" i="4"/>
  <c r="G60" i="4"/>
  <c r="H55" i="4"/>
  <c r="G55" i="4"/>
  <c r="H44" i="4"/>
  <c r="G44" i="4"/>
  <c r="H38" i="4"/>
  <c r="G38" i="4"/>
  <c r="H33" i="4"/>
  <c r="G33" i="4"/>
  <c r="H30" i="4"/>
  <c r="G30" i="4"/>
  <c r="H25" i="4"/>
  <c r="G25" i="4"/>
  <c r="H23" i="4"/>
  <c r="H22" i="4" s="1"/>
  <c r="G23" i="4"/>
  <c r="G22" i="4" s="1"/>
  <c r="H19" i="4"/>
  <c r="G19" i="4"/>
  <c r="H17" i="4"/>
  <c r="G17" i="4"/>
  <c r="H14" i="4"/>
  <c r="G14" i="4"/>
  <c r="H12" i="4"/>
  <c r="G12" i="4"/>
  <c r="C12" i="4"/>
  <c r="D72" i="3"/>
  <c r="D71" i="3" s="1"/>
  <c r="D52" i="3"/>
  <c r="D51" i="3" s="1"/>
  <c r="D50" i="3" s="1"/>
  <c r="H47" i="1"/>
  <c r="H46" i="1" s="1"/>
  <c r="H45" i="1" s="1"/>
  <c r="G47" i="1"/>
  <c r="G46" i="1" s="1"/>
  <c r="G45" i="1" s="1"/>
  <c r="H41" i="1"/>
  <c r="H40" i="1" s="1"/>
  <c r="G41" i="1"/>
  <c r="G40" i="1" s="1"/>
  <c r="E25" i="3"/>
  <c r="E24" i="3" s="1"/>
  <c r="E23" i="3" s="1"/>
  <c r="D25" i="3"/>
  <c r="D24" i="3" s="1"/>
  <c r="D23" i="3" s="1"/>
  <c r="E21" i="3"/>
  <c r="E20" i="3" s="1"/>
  <c r="E19" i="3" s="1"/>
  <c r="D21" i="3"/>
  <c r="D20" i="3" s="1"/>
  <c r="D19" i="3" s="1"/>
  <c r="H120" i="1"/>
  <c r="H119" i="1" s="1"/>
  <c r="H118" i="1" s="1"/>
  <c r="G120" i="1"/>
  <c r="G119" i="1" s="1"/>
  <c r="G118" i="1" s="1"/>
  <c r="H116" i="1"/>
  <c r="H115" i="1" s="1"/>
  <c r="H114" i="1" s="1"/>
  <c r="G116" i="1"/>
  <c r="G115" i="1" s="1"/>
  <c r="G114" i="1" s="1"/>
  <c r="K32" i="1" l="1"/>
  <c r="G16" i="4"/>
  <c r="I34" i="2"/>
  <c r="I33" i="2" s="1"/>
  <c r="L139" i="1"/>
  <c r="H16" i="4"/>
  <c r="H11" i="4" s="1"/>
  <c r="K133" i="1"/>
  <c r="H32" i="2"/>
  <c r="H31" i="2" s="1"/>
  <c r="K150" i="1"/>
  <c r="H37" i="2"/>
  <c r="H36" i="2" s="1"/>
  <c r="H34" i="2"/>
  <c r="H33" i="2" s="1"/>
  <c r="K77" i="1"/>
  <c r="H23" i="2"/>
  <c r="H22" i="2" s="1"/>
  <c r="K70" i="1"/>
  <c r="H21" i="2"/>
  <c r="H20" i="2" s="1"/>
  <c r="L56" i="1"/>
  <c r="L55" i="1" s="1"/>
  <c r="L54" i="1" s="1"/>
  <c r="I17" i="2" s="1"/>
  <c r="L33" i="1"/>
  <c r="L32" i="1" s="1"/>
  <c r="L26" i="1" s="1"/>
  <c r="I14" i="2" s="1"/>
  <c r="L150" i="1"/>
  <c r="I37" i="2"/>
  <c r="I36" i="2" s="1"/>
  <c r="H37" i="4"/>
  <c r="H36" i="4" s="1"/>
  <c r="L62" i="1"/>
  <c r="I18" i="2"/>
  <c r="L70" i="1"/>
  <c r="I20" i="2"/>
  <c r="L77" i="1"/>
  <c r="I22" i="2"/>
  <c r="L133" i="1"/>
  <c r="I31" i="2"/>
  <c r="K62" i="1"/>
  <c r="H18" i="2"/>
  <c r="H113" i="1"/>
  <c r="L44" i="1"/>
  <c r="L43" i="1" s="1"/>
  <c r="I15" i="2" s="1"/>
  <c r="L113" i="1"/>
  <c r="L112" i="1" s="1"/>
  <c r="G113" i="1"/>
  <c r="K26" i="1"/>
  <c r="K44" i="1"/>
  <c r="K43" i="1" s="1"/>
  <c r="H15" i="2" s="1"/>
  <c r="K113" i="1"/>
  <c r="K112" i="1" s="1"/>
  <c r="G37" i="4"/>
  <c r="G36" i="4" s="1"/>
  <c r="G11" i="4"/>
  <c r="E18" i="3"/>
  <c r="D18" i="3"/>
  <c r="H28" i="2" l="1"/>
  <c r="I28" i="2"/>
  <c r="H14" i="2"/>
  <c r="H11" i="2" s="1"/>
  <c r="I11" i="2"/>
  <c r="G66" i="4"/>
  <c r="H66" i="4"/>
  <c r="L91" i="1"/>
  <c r="I25" i="2"/>
  <c r="K91" i="1"/>
  <c r="H25" i="2"/>
  <c r="L13" i="1"/>
  <c r="K13" i="1"/>
  <c r="H83" i="1"/>
  <c r="H82" i="1" s="1"/>
  <c r="H81" i="1" s="1"/>
  <c r="H80" i="1" s="1"/>
  <c r="H79" i="1" s="1"/>
  <c r="H78" i="1" s="1"/>
  <c r="E23" i="2" s="1"/>
  <c r="G83" i="1"/>
  <c r="G82" i="1" s="1"/>
  <c r="G81" i="1" s="1"/>
  <c r="G80" i="1" s="1"/>
  <c r="G79" i="1" s="1"/>
  <c r="G78" i="1" s="1"/>
  <c r="H20" i="5" l="1"/>
  <c r="H19" i="5" s="1"/>
  <c r="H18" i="5" s="1"/>
  <c r="H17" i="5" s="1"/>
  <c r="G20" i="5"/>
  <c r="G19" i="5" s="1"/>
  <c r="G18" i="5" s="1"/>
  <c r="G17" i="5" s="1"/>
  <c r="K157" i="1"/>
  <c r="K12" i="1" s="1"/>
  <c r="H39" i="2"/>
  <c r="G24" i="5" s="1"/>
  <c r="G23" i="5" s="1"/>
  <c r="G22" i="5" s="1"/>
  <c r="G21" i="5" s="1"/>
  <c r="L157" i="1"/>
  <c r="L12" i="1" s="1"/>
  <c r="I39" i="2"/>
  <c r="H24" i="5" s="1"/>
  <c r="G77" i="1"/>
  <c r="D23" i="2"/>
  <c r="H77" i="1"/>
  <c r="D64" i="4"/>
  <c r="C64" i="4"/>
  <c r="D60" i="4"/>
  <c r="C60" i="4"/>
  <c r="D55" i="4"/>
  <c r="C55" i="4"/>
  <c r="D44" i="4"/>
  <c r="C44" i="4"/>
  <c r="D38" i="4"/>
  <c r="C38" i="4"/>
  <c r="D33" i="4"/>
  <c r="C33" i="4"/>
  <c r="D30" i="4"/>
  <c r="C30" i="4"/>
  <c r="D25" i="4"/>
  <c r="C25" i="4"/>
  <c r="D23" i="4"/>
  <c r="D22" i="4" s="1"/>
  <c r="C23" i="4"/>
  <c r="C22" i="4" s="1"/>
  <c r="D19" i="4"/>
  <c r="C19" i="4"/>
  <c r="D17" i="4"/>
  <c r="C17" i="4"/>
  <c r="D14" i="4"/>
  <c r="C14" i="4"/>
  <c r="D12" i="4"/>
  <c r="G16" i="5" l="1"/>
  <c r="G25" i="5" s="1"/>
  <c r="C37" i="4"/>
  <c r="C36" i="4" s="1"/>
  <c r="D37" i="4"/>
  <c r="D36" i="4" s="1"/>
  <c r="D16" i="4"/>
  <c r="D11" i="4" s="1"/>
  <c r="C16" i="4"/>
  <c r="C11" i="4" s="1"/>
  <c r="C66" i="4" l="1"/>
  <c r="C20" i="5" s="1"/>
  <c r="C19" i="5" s="1"/>
  <c r="C18" i="5" s="1"/>
  <c r="C17" i="5" s="1"/>
  <c r="D66" i="4"/>
  <c r="D98" i="3"/>
  <c r="D95" i="3"/>
  <c r="D91" i="3"/>
  <c r="D88" i="3"/>
  <c r="D66" i="3"/>
  <c r="D32" i="3"/>
  <c r="D20" i="5" l="1"/>
  <c r="D19" i="5" s="1"/>
  <c r="D18" i="5" s="1"/>
  <c r="D17" i="5" s="1"/>
  <c r="H99" i="1"/>
  <c r="H98" i="1" s="1"/>
  <c r="H97" i="1" s="1"/>
  <c r="H92" i="1" s="1"/>
  <c r="E26" i="2" s="1"/>
  <c r="G99" i="1"/>
  <c r="G98" i="1" s="1"/>
  <c r="G97" i="1" s="1"/>
  <c r="G92" i="1" s="1"/>
  <c r="D26" i="2" s="1"/>
  <c r="H59" i="1"/>
  <c r="D70" i="3" l="1"/>
  <c r="D69" i="3" s="1"/>
  <c r="D68" i="3" s="1"/>
  <c r="D84" i="3"/>
  <c r="D83" i="3" s="1"/>
  <c r="D82" i="3" s="1"/>
  <c r="D81" i="3" s="1"/>
  <c r="D80" i="3" s="1"/>
  <c r="D38" i="3"/>
  <c r="D37" i="3" s="1"/>
  <c r="D36" i="3"/>
  <c r="D35" i="3" s="1"/>
  <c r="D67" i="3"/>
  <c r="D64" i="3"/>
  <c r="D63" i="3" s="1"/>
  <c r="D79" i="3"/>
  <c r="D78" i="3" s="1"/>
  <c r="D61" i="3"/>
  <c r="D60" i="3" s="1"/>
  <c r="D59" i="3"/>
  <c r="D58" i="3" s="1"/>
  <c r="D57" i="3"/>
  <c r="D56" i="3" s="1"/>
  <c r="D31" i="3"/>
  <c r="D30" i="3" s="1"/>
  <c r="D29" i="3" s="1"/>
  <c r="D28" i="3" s="1"/>
  <c r="D48" i="3"/>
  <c r="D47" i="3" s="1"/>
  <c r="D46" i="3" s="1"/>
  <c r="D45" i="3" s="1"/>
  <c r="D44" i="3" s="1"/>
  <c r="D43" i="3"/>
  <c r="D42" i="3" s="1"/>
  <c r="D41" i="3" s="1"/>
  <c r="D40" i="3" s="1"/>
  <c r="D39" i="3" s="1"/>
  <c r="D97" i="3"/>
  <c r="D96" i="3" s="1"/>
  <c r="D94" i="3"/>
  <c r="D93" i="3" s="1"/>
  <c r="D90" i="3"/>
  <c r="D89" i="3" s="1"/>
  <c r="D87" i="3"/>
  <c r="D86" i="3" s="1"/>
  <c r="E16" i="3"/>
  <c r="E15" i="3" s="1"/>
  <c r="E14" i="3" s="1"/>
  <c r="E13" i="3" s="1"/>
  <c r="E12" i="3" s="1"/>
  <c r="E11" i="3" s="1"/>
  <c r="D16" i="3"/>
  <c r="D15" i="3" s="1"/>
  <c r="D14" i="3" s="1"/>
  <c r="D13" i="3" s="1"/>
  <c r="D12" i="3" s="1"/>
  <c r="D11" i="3" s="1"/>
  <c r="D75" i="3" l="1"/>
  <c r="D74" i="3" s="1"/>
  <c r="D49" i="3"/>
  <c r="D92" i="3"/>
  <c r="D85" i="3"/>
  <c r="D65" i="3"/>
  <c r="D62" i="3" s="1"/>
  <c r="D34" i="3"/>
  <c r="D33" i="3" s="1"/>
  <c r="D55" i="3"/>
  <c r="D54" i="3" l="1"/>
  <c r="D27" i="3" s="1"/>
  <c r="D100" i="3" s="1"/>
  <c r="E27" i="3" l="1"/>
  <c r="E100" i="3" s="1"/>
  <c r="E29" i="2"/>
  <c r="D29" i="2"/>
  <c r="E22" i="2"/>
  <c r="D22" i="2"/>
  <c r="H154" i="1" l="1"/>
  <c r="H153" i="1" s="1"/>
  <c r="H152" i="1" s="1"/>
  <c r="H151" i="1" s="1"/>
  <c r="E37" i="2" s="1"/>
  <c r="G154" i="1"/>
  <c r="G153" i="1" s="1"/>
  <c r="G152" i="1" s="1"/>
  <c r="G151" i="1" s="1"/>
  <c r="H143" i="1"/>
  <c r="H142" i="1" s="1"/>
  <c r="H141" i="1" s="1"/>
  <c r="H140" i="1" s="1"/>
  <c r="G143" i="1"/>
  <c r="G142" i="1" s="1"/>
  <c r="G141" i="1" s="1"/>
  <c r="G140" i="1" s="1"/>
  <c r="G139" i="1" s="1"/>
  <c r="H137" i="1"/>
  <c r="H136" i="1" s="1"/>
  <c r="H135" i="1" s="1"/>
  <c r="H134" i="1" s="1"/>
  <c r="E32" i="2" s="1"/>
  <c r="G137" i="1"/>
  <c r="G136" i="1" s="1"/>
  <c r="G135" i="1" s="1"/>
  <c r="G134" i="1" s="1"/>
  <c r="H124" i="1"/>
  <c r="H123" i="1" s="1"/>
  <c r="H122" i="1" s="1"/>
  <c r="H112" i="1" s="1"/>
  <c r="G124" i="1"/>
  <c r="G123" i="1" s="1"/>
  <c r="H75" i="1"/>
  <c r="H74" i="1" s="1"/>
  <c r="H73" i="1" s="1"/>
  <c r="H72" i="1" s="1"/>
  <c r="H71" i="1" s="1"/>
  <c r="E21" i="2" s="1"/>
  <c r="G75" i="1"/>
  <c r="G74" i="1" s="1"/>
  <c r="G73" i="1" s="1"/>
  <c r="G72" i="1" s="1"/>
  <c r="G71" i="1" s="1"/>
  <c r="E34" i="2" l="1"/>
  <c r="E33" i="2" s="1"/>
  <c r="H139" i="1"/>
  <c r="G122" i="1"/>
  <c r="G112" i="1" s="1"/>
  <c r="E28" i="2"/>
  <c r="D37" i="2"/>
  <c r="D36" i="2" s="1"/>
  <c r="G150" i="1"/>
  <c r="H150" i="1"/>
  <c r="E36" i="2"/>
  <c r="D34" i="2"/>
  <c r="D33" i="2" s="1"/>
  <c r="G133" i="1"/>
  <c r="D32" i="2"/>
  <c r="D31" i="2" s="1"/>
  <c r="H133" i="1"/>
  <c r="E31" i="2"/>
  <c r="H70" i="1"/>
  <c r="E20" i="2"/>
  <c r="G70" i="1"/>
  <c r="D21" i="2"/>
  <c r="D20" i="2" s="1"/>
  <c r="H57" i="1"/>
  <c r="G57" i="1"/>
  <c r="H52" i="1"/>
  <c r="H51" i="1" s="1"/>
  <c r="H50" i="1" s="1"/>
  <c r="H49" i="1" s="1"/>
  <c r="E16" i="2" s="1"/>
  <c r="G52" i="1"/>
  <c r="G51" i="1" s="1"/>
  <c r="G50" i="1" s="1"/>
  <c r="G49" i="1" s="1"/>
  <c r="D16" i="2" s="1"/>
  <c r="H38" i="1"/>
  <c r="H36" i="1"/>
  <c r="H34" i="1"/>
  <c r="G34" i="1"/>
  <c r="H24" i="1"/>
  <c r="H23" i="1" s="1"/>
  <c r="H22" i="1" s="1"/>
  <c r="H21" i="1" s="1"/>
  <c r="H20" i="1" s="1"/>
  <c r="G24" i="1"/>
  <c r="G23" i="1" s="1"/>
  <c r="G22" i="1" s="1"/>
  <c r="G21" i="1" s="1"/>
  <c r="G20" i="1" s="1"/>
  <c r="H18" i="1"/>
  <c r="H17" i="1" s="1"/>
  <c r="H16" i="1" s="1"/>
  <c r="H15" i="1" s="1"/>
  <c r="H14" i="1" s="1"/>
  <c r="E12" i="2" s="1"/>
  <c r="G18" i="1"/>
  <c r="G17" i="1" s="1"/>
  <c r="G16" i="1" s="1"/>
  <c r="G15" i="1" s="1"/>
  <c r="G14" i="1" s="1"/>
  <c r="D12" i="2" s="1"/>
  <c r="H66" i="1"/>
  <c r="G66" i="1"/>
  <c r="H68" i="1"/>
  <c r="H30" i="1"/>
  <c r="H29" i="1" s="1"/>
  <c r="H28" i="1" s="1"/>
  <c r="H27" i="1" s="1"/>
  <c r="G30" i="1"/>
  <c r="G29" i="1" s="1"/>
  <c r="G28" i="1" s="1"/>
  <c r="G27" i="1" s="1"/>
  <c r="E25" i="2" l="1"/>
  <c r="G91" i="1"/>
  <c r="D28" i="2"/>
  <c r="D25" i="2" s="1"/>
  <c r="D13" i="2"/>
  <c r="F13" i="2"/>
  <c r="F11" i="2" s="1"/>
  <c r="F39" i="2" s="1"/>
  <c r="E24" i="5" s="1"/>
  <c r="E23" i="5" s="1"/>
  <c r="E22" i="5" s="1"/>
  <c r="E21" i="5" s="1"/>
  <c r="E16" i="5" s="1"/>
  <c r="E25" i="5" s="1"/>
  <c r="H91" i="1"/>
  <c r="G13" i="2"/>
  <c r="E13" i="2"/>
  <c r="G44" i="1"/>
  <c r="G43" i="1" s="1"/>
  <c r="D15" i="2" s="1"/>
  <c r="H44" i="1"/>
  <c r="H43" i="1" s="1"/>
  <c r="E15" i="2" s="1"/>
  <c r="G56" i="1"/>
  <c r="G55" i="1" s="1"/>
  <c r="G54" i="1" s="1"/>
  <c r="D17" i="2" s="1"/>
  <c r="H65" i="1"/>
  <c r="H64" i="1" s="1"/>
  <c r="H63" i="1" s="1"/>
  <c r="E19" i="2" s="1"/>
  <c r="H56" i="1"/>
  <c r="H55" i="1" s="1"/>
  <c r="H54" i="1" s="1"/>
  <c r="E17" i="2" s="1"/>
  <c r="H33" i="1"/>
  <c r="H32" i="1" s="1"/>
  <c r="G65" i="1"/>
  <c r="G64" i="1" s="1"/>
  <c r="G63" i="1" s="1"/>
  <c r="G33" i="1"/>
  <c r="G32" i="1" s="1"/>
  <c r="G18" i="2" l="1"/>
  <c r="G11" i="2"/>
  <c r="G26" i="1"/>
  <c r="H26" i="1"/>
  <c r="E14" i="2" s="1"/>
  <c r="H62" i="1"/>
  <c r="E18" i="2"/>
  <c r="G62" i="1"/>
  <c r="D19" i="2"/>
  <c r="D18" i="2" s="1"/>
  <c r="G39" i="2" l="1"/>
  <c r="E11" i="2"/>
  <c r="H13" i="1"/>
  <c r="H157" i="1" s="1"/>
  <c r="H12" i="1" s="1"/>
  <c r="G13" i="1"/>
  <c r="G157" i="1" s="1"/>
  <c r="G12" i="1" s="1"/>
  <c r="D14" i="2"/>
  <c r="D11" i="2" s="1"/>
  <c r="D39" i="2" s="1"/>
  <c r="C24" i="5" s="1"/>
  <c r="C23" i="5" s="1"/>
  <c r="C22" i="5" s="1"/>
  <c r="C21" i="5" s="1"/>
  <c r="C16" i="5" s="1"/>
  <c r="C25" i="5" s="1"/>
  <c r="E39" i="2" l="1"/>
  <c r="D24" i="5" s="1"/>
  <c r="D23" i="5" s="1"/>
  <c r="D22" i="5" s="1"/>
  <c r="D21" i="5" s="1"/>
  <c r="D16" i="5" s="1"/>
  <c r="D25" i="5" s="1"/>
  <c r="H23" i="5"/>
  <c r="H22" i="5" s="1"/>
  <c r="H21" i="5" s="1"/>
  <c r="H16" i="5" s="1"/>
  <c r="H25" i="5" s="1"/>
  <c r="F24" i="5"/>
  <c r="F23" i="5" s="1"/>
  <c r="F22" i="5" s="1"/>
  <c r="F21" i="5" s="1"/>
  <c r="F16" i="5" s="1"/>
  <c r="F25" i="5" s="1"/>
</calcChain>
</file>

<file path=xl/sharedStrings.xml><?xml version="1.0" encoding="utf-8"?>
<sst xmlns="http://schemas.openxmlformats.org/spreadsheetml/2006/main" count="1199" uniqueCount="347">
  <si>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</si>
  <si>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</si>
  <si>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</si>
  <si>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</si>
  <si>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</si>
  <si>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</si>
  <si>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</si>
  <si>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</si>
  <si>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</si>
  <si>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</si>
  <si>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</si>
  <si>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</si>
  <si>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</si>
  <si>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</si>
  <si>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</si>
  <si>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</si>
  <si>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</si>
  <si>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</si>
  <si>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</si>
  <si>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</si>
  <si>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</si>
  <si>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</si>
  <si>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</si>
  <si>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</si>
  <si>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</si>
  <si>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</si>
  <si>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</si>
  <si>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</si>
  <si>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</si>
  <si>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</si>
  <si>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</si>
  <si>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</si>
  <si>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</si>
  <si>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</si>
  <si>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</si>
  <si>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</si>
  <si>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</si>
  <si>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</si>
  <si>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</si>
  <si>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</si>
  <si>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</si>
  <si>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</si>
  <si>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</si>
  <si>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</si>
  <si>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</si>
  <si>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</si>
  <si>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</si>
  <si>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</si>
  <si>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</si>
  <si>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</si>
  <si>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</si>
  <si>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</si>
  <si>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</si>
  <si>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</si>
  <si>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</si>
  <si>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</si>
  <si>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</si>
  <si>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</si>
  <si>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</si>
  <si>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</si>
  <si>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</si>
  <si>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</si>
  <si>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</si>
  <si>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</si>
  <si>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</si>
  <si>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</si>
  <si>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</si>
  <si>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</si>
  <si>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</si>
  <si>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</si>
  <si>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направлением расходов)                        66 0 00 80080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</si>
  <si>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</si>
  <si>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</si>
  <si>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</si>
  <si>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</si>
  <si>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</si>
  <si>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</si>
  <si>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</si>
  <si>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</si>
  <si>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</si>
  <si>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</si>
  <si>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</si>
  <si>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</si>
  <si>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</si>
  <si>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</si>
  <si>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</si>
  <si>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</si>
  <si>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</si>
  <si>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</si>
  <si>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</si>
  <si>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</si>
  <si>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</si>
  <si>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</si>
  <si>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</si>
  <si>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</si>
  <si>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</si>
  <si>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</si>
  <si>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</si>
  <si>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</si>
  <si>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</si>
  <si>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</si>
  <si>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</si>
  <si>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</si>
  <si>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</si>
  <si>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</si>
  <si>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</si>
  <si>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76 000 91200</t>
  </si>
  <si>
    <t>Прочие выплаты по обязательствам государства</t>
  </si>
  <si>
    <t>75 000 90030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</si>
  <si>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</si>
  <si>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</si>
  <si>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</si>
  <si>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</si>
  <si>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</si>
  <si>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</si>
  <si>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</si>
  <si>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</si>
  <si>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</si>
  <si>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</si>
  <si>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</si>
  <si>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</si>
  <si>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</si>
  <si>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</si>
  <si>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</si>
  <si>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</si>
  <si>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</si>
  <si>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</si>
  <si>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</si>
  <si>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</si>
  <si>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</si>
  <si>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</si>
  <si>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</si>
  <si>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</si>
  <si>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</si>
  <si>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</si>
  <si>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</si>
  <si>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Расходы в области национальной безопасности и правоохранительной деятельности</t>
  </si>
  <si>
    <t>00 000 00000</t>
  </si>
  <si>
    <t>000</t>
  </si>
  <si>
    <t>Резервный фонд администрации муниципального образования</t>
  </si>
  <si>
    <t>Глава муниципального образования</t>
  </si>
  <si>
    <t>76 000 00000</t>
  </si>
  <si>
    <t>Обеспечение функционирования  главы муниципального образования  и его заместителей</t>
  </si>
  <si>
    <t>Сумма, рублей</t>
  </si>
  <si>
    <t>Вид рас-ходов</t>
  </si>
  <si>
    <t>II. МУНИЦИПАЛЬНЫЕ ПРОГРАММЫ ВЕЛЬСКОГО МУНИЦИПАЛЬНОГО РАЙОНА АРХАНГЕЛЬСКОЙ ОБЛАСТИ</t>
  </si>
  <si>
    <t>10 0 00 00000</t>
  </si>
  <si>
    <t>10 1 00 00000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</si>
  <si>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</si>
  <si>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10 1 01 00000</t>
  </si>
  <si>
    <t>Мероприятия в сфере дорожного хозяйства</t>
  </si>
  <si>
    <t>10 1 01 83020</t>
  </si>
  <si>
    <t>III. НЕПРОГРАММНЫЕ НАПРАВЛЕНИЯ ДЕЯТЕЛЬНОСТИ</t>
  </si>
  <si>
    <t xml:space="preserve">Глава муниципального образования </t>
  </si>
  <si>
    <t xml:space="preserve">Резервный фонд администрации муниципального образования </t>
  </si>
  <si>
    <t>Исполнение судебных актов</t>
  </si>
  <si>
    <t>830</t>
  </si>
  <si>
    <t>Расходы в области национальной безопасности и правоохранительной деятельност</t>
  </si>
  <si>
    <t>82 000 93510</t>
  </si>
  <si>
    <t>Приложение № 5</t>
  </si>
  <si>
    <t>Приложение № 4</t>
  </si>
  <si>
    <t>Приложение № 2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</si>
  <si>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</si>
  <si>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</si>
  <si>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</si>
  <si>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</si>
  <si>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</si>
  <si>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</si>
  <si>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</si>
  <si>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</si>
  <si>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</si>
  <si>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</si>
  <si>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</si>
  <si>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</si>
  <si>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</si>
  <si>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</si>
  <si>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</si>
  <si>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</si>
  <si>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</si>
  <si>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</si>
  <si>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</si>
  <si>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</si>
  <si>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</si>
  <si>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</si>
  <si>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</si>
  <si>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</si>
  <si>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</si>
  <si>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</si>
  <si>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</si>
  <si>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</si>
  <si>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</si>
  <si>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</si>
  <si>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</si>
  <si>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</si>
  <si>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</si>
  <si>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</si>
  <si>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</si>
  <si>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</si>
  <si>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</si>
  <si>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</si>
  <si>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</si>
  <si>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</si>
  <si>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</si>
  <si>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</si>
  <si>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</si>
  <si>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</si>
  <si>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</si>
  <si>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</si>
  <si>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</si>
  <si>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</si>
  <si>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</si>
  <si>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</si>
  <si>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</si>
  <si>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</si>
  <si>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</si>
  <si>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</si>
  <si>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</si>
  <si>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</si>
  <si>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</si>
  <si>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</si>
  <si>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</si>
  <si>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</si>
  <si>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</si>
  <si>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</si>
  <si>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</si>
  <si>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</si>
  <si>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</si>
  <si>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</si>
  <si>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</si>
  <si>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</si>
  <si>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</si>
  <si>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</si>
  <si>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</si>
  <si>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</si>
  <si>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</si>
  <si>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</si>
  <si>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</si>
  <si>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</si>
  <si>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</si>
  <si>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</si>
  <si>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</si>
  <si>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</si>
  <si>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</si>
  <si>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</si>
  <si>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</si>
  <si>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</si>
  <si>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</si>
  <si>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</si>
  <si>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</si>
  <si>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</si>
  <si>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</si>
  <si>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</si>
  <si>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</si>
  <si>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</si>
  <si>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</si>
  <si>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</si>
  <si>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</si>
  <si>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</si>
  <si>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</si>
  <si>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</si>
  <si>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</si>
  <si>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</si>
  <si>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</si>
  <si>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</si>
  <si>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</si>
  <si>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</si>
  <si>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</si>
  <si>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</si>
  <si>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</si>
  <si>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</si>
  <si>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</si>
  <si>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</si>
  <si>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</si>
  <si>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</si>
  <si>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</si>
  <si>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</si>
  <si>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</si>
  <si>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</si>
  <si>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</si>
  <si>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</si>
  <si>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</si>
  <si>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</si>
  <si>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</si>
  <si>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</si>
  <si>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</si>
  <si>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</si>
  <si>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</si>
  <si>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</si>
  <si>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</si>
  <si>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</si>
  <si>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</si>
  <si>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</si>
  <si>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</si>
  <si>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</si>
  <si>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</si>
  <si>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</si>
  <si>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</si>
  <si>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</si>
  <si>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</si>
  <si>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</si>
  <si>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Первоначальный план</t>
  </si>
  <si>
    <t>Уточненный план</t>
  </si>
  <si>
    <t>Приложение № 1</t>
  </si>
  <si>
    <t>10 000 00000</t>
  </si>
  <si>
    <t>10 100 00000</t>
  </si>
  <si>
    <t>10 101 00000</t>
  </si>
  <si>
    <t>10 101 83020</t>
  </si>
  <si>
    <t>16 000 00000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</si>
  <si>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</si>
  <si>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</si>
  <si>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</si>
  <si>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</si>
  <si>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</si>
  <si>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</si>
  <si>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</si>
  <si>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16 005 00000</t>
  </si>
  <si>
    <t>16 005 83530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</si>
  <si>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</si>
  <si>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Подпрограмма "Развитие и совершенствование сети автомобильных дорог общего пользования местного значения в Вельском районе (Дорожный фонд)"</t>
  </si>
  <si>
    <t>Приложение № 3</t>
  </si>
  <si>
    <t>1. Муниципальная программа Вельского муниципального района "Поддержка в области дорожной деятельности и пассажирских автоперевозок"</t>
  </si>
  <si>
    <t>2. 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</si>
  <si>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75 000 99030</t>
  </si>
  <si>
    <t>74 300 99020</t>
  </si>
  <si>
    <t>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</si>
  <si>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</si>
  <si>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к решению Совета депутатов</t>
  </si>
  <si>
    <t>2023 год</t>
  </si>
  <si>
    <t>2024 год</t>
  </si>
  <si>
    <t>Условно утвержденные расходы</t>
  </si>
  <si>
    <t>2025 год</t>
  </si>
  <si>
    <t>Социальное обеспечение населения</t>
  </si>
  <si>
    <t>360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</si>
  <si>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</si>
  <si>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</si>
  <si>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2023 год и на плановый период 2024 и 2025 годов                      </t>
  </si>
  <si>
    <t xml:space="preserve"> сельского поселения "Усть-Шоношское"  </t>
  </si>
  <si>
    <t>Распределение расходов по разделам и подразделам классификации расходов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</si>
  <si>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 xml:space="preserve">сельского поселения "Усть-Шоношское"  </t>
  </si>
  <si>
    <t>Ведомственная структура расходов бюджета сельского поселения "Усть-Шоношское" Вельского муниципального района Архангельской области и распределение бюджетных ассигнований по разделам, подразделам, целевым статьям и группам и подгруппам видов расходов на 2023 год и на плановый период 2024 и 2025 годов</t>
  </si>
  <si>
    <t>Администрация сельского поселения "Усть-Шоношское"  Вельского муниципального района Архангельской области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</si>
  <si>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</si>
  <si>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</si>
  <si>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Иные выплаты населению</t>
  </si>
  <si>
    <t xml:space="preserve"> от " 21 " марта 2023 г. № 70</t>
  </si>
  <si>
    <t xml:space="preserve"> от "21  " марта 2023 г. № 70</t>
  </si>
  <si>
    <t>от « 21 » марта 2023 г.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</si>
</sst>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&lt;=999]000;[&lt;=9999]000\-00;000\-0000"/>
    <numFmt numFmtId="165" formatCode="0000"/>
    <numFmt numFmtId="166" formatCode="#,##0.0"/>
    <numFmt numFmtId="167" formatCode="0#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6" fillId="0" borderId="0"/>
    <xf numFmtId="0" fontId="18" fillId="0" borderId="0"/>
  </cellStyleXfs>
  <cellXfs count="29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0" fontId="2" fillId="2" borderId="0" xfId="0" applyFont="1" applyFill="1"/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7" fontId="6" fillId="0" borderId="1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2" fillId="2" borderId="7" xfId="0" applyFont="1" applyFill="1" applyBorder="1" applyAlignment="1">
      <alignment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/>
    <xf numFmtId="0" fontId="13" fillId="0" borderId="0" xfId="1" applyFont="1" applyAlignment="1">
      <alignment wrapText="1"/>
    </xf>
    <xf numFmtId="0" fontId="13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center" vertical="center"/>
    </xf>
    <xf numFmtId="4" fontId="14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2" xfId="1" applyFont="1" applyFill="1" applyBorder="1" applyAlignment="1">
      <alignment horizontal="left" vertical="center" wrapText="1" indent="1"/>
    </xf>
    <xf numFmtId="0" fontId="2" fillId="0" borderId="12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3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" fontId="14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49" fontId="15" fillId="0" borderId="0" xfId="1" applyNumberFormat="1" applyFont="1" applyFill="1" applyBorder="1" applyAlignment="1">
      <alignment horizontal="center"/>
    </xf>
    <xf numFmtId="0" fontId="13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vertical="top" wrapText="1"/>
    </xf>
    <xf numFmtId="0" fontId="9" fillId="0" borderId="0" xfId="2" applyFont="1"/>
    <xf numFmtId="0" fontId="2" fillId="0" borderId="0" xfId="2" applyFont="1" applyFill="1" applyAlignment="1">
      <alignment wrapText="1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/>
    </xf>
    <xf numFmtId="166" fontId="14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right" vertical="center"/>
    </xf>
    <xf numFmtId="0" fontId="9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6" fontId="2" fillId="4" borderId="5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4" fontId="14" fillId="0" borderId="1" xfId="2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2" fillId="0" borderId="0" xfId="0" applyFont="1" applyAlignment="1">
      <alignment horizontal="right" vertical="center"/>
    </xf>
    <xf numFmtId="49" fontId="14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166" fontId="7" fillId="2" borderId="0" xfId="0" applyNumberFormat="1" applyFont="1" applyFill="1" applyAlignment="1">
      <alignment vertical="center"/>
    </xf>
    <xf numFmtId="0" fontId="7" fillId="2" borderId="0" xfId="0" applyFont="1" applyFill="1"/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3" fillId="4" borderId="0" xfId="1" applyFont="1" applyFill="1" applyBorder="1" applyAlignment="1">
      <alignment horizontal="left" wrapText="1"/>
    </xf>
    <xf numFmtId="0" fontId="2" fillId="0" borderId="0" xfId="2" applyFont="1" applyAlignment="1">
      <alignment vertical="center" wrapText="1"/>
    </xf>
    <xf numFmtId="0" fontId="2" fillId="0" borderId="0" xfId="2" applyFont="1" applyFill="1" applyAlignment="1"/>
    <xf numFmtId="0" fontId="3" fillId="4" borderId="0" xfId="2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4" fontId="2" fillId="2" borderId="4" xfId="3" applyNumberFormat="1" applyFont="1" applyFill="1" applyBorder="1" applyAlignment="1">
      <alignment horizontal="right" vertical="center"/>
    </xf>
    <xf numFmtId="4" fontId="2" fillId="2" borderId="4" xfId="3" applyNumberFormat="1" applyFont="1" applyFill="1" applyBorder="1" applyAlignment="1">
      <alignment horizontal="right" vertical="center" wrapText="1"/>
    </xf>
    <xf numFmtId="4" fontId="2" fillId="2" borderId="7" xfId="3" applyNumberFormat="1" applyFont="1" applyFill="1" applyBorder="1" applyAlignment="1">
      <alignment horizontal="right" vertical="center"/>
    </xf>
    <xf numFmtId="4" fontId="7" fillId="2" borderId="13" xfId="3" applyNumberFormat="1" applyFont="1" applyFill="1" applyBorder="1" applyAlignment="1">
      <alignment horizontal="right" vertical="center"/>
    </xf>
    <xf numFmtId="0" fontId="7" fillId="2" borderId="8" xfId="3" applyFont="1" applyFill="1" applyBorder="1" applyAlignment="1">
      <alignment vertical="center" wrapText="1"/>
    </xf>
    <xf numFmtId="0" fontId="7" fillId="2" borderId="9" xfId="3" applyFont="1" applyFill="1" applyBorder="1" applyAlignment="1">
      <alignment vertical="center" wrapText="1"/>
    </xf>
    <xf numFmtId="0" fontId="7" fillId="2" borderId="10" xfId="3" applyFont="1" applyFill="1" applyBorder="1" applyAlignment="1">
      <alignment vertical="center" wrapText="1"/>
    </xf>
    <xf numFmtId="0" fontId="4" fillId="0" borderId="0" xfId="3" applyFont="1" applyFill="1"/>
    <xf numFmtId="0" fontId="7" fillId="2" borderId="0" xfId="3" applyFont="1" applyFill="1"/>
    <xf numFmtId="4" fontId="2" fillId="2" borderId="5" xfId="3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vertical="center"/>
    </xf>
    <xf numFmtId="4" fontId="7" fillId="2" borderId="0" xfId="3" applyNumberFormat="1" applyFont="1" applyFill="1" applyAlignment="1">
      <alignment vertical="center"/>
    </xf>
    <xf numFmtId="0" fontId="2" fillId="2" borderId="6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Fill="1"/>
    <xf numFmtId="4" fontId="4" fillId="0" borderId="1" xfId="3" applyNumberFormat="1" applyFont="1" applyFill="1" applyBorder="1" applyAlignment="1">
      <alignment horizontal="right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right"/>
    </xf>
    <xf numFmtId="0" fontId="7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2" borderId="8" xfId="3" applyFont="1" applyFill="1" applyBorder="1" applyAlignment="1">
      <alignment horizontal="left" vertical="center" wrapText="1"/>
    </xf>
    <xf numFmtId="0" fontId="7" fillId="2" borderId="9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"/>
  <sheetViews>
    <sheetView view="pageBreakPreview" zoomScaleNormal="100" zoomScaleSheetLayoutView="100" workbookViewId="0">
      <selection activeCell="G5" sqref="G5:H5"/>
    </sheetView>
  </sheetViews>
  <sheetFormatPr defaultColWidth="9.109375" defaultRowHeight="15" x14ac:dyDescent="0.25"/>
  <cols>
    <col min="1" max="1" width="59.5546875" style="144" customWidth="1"/>
    <col min="2" max="2" width="27.6640625" style="144" customWidth="1"/>
    <col min="3" max="8" width="17.6640625" style="181" customWidth="1"/>
    <col min="9" max="9" width="11.33203125" style="144" customWidth="1"/>
    <col min="10" max="16384" width="9.109375" style="144"/>
  </cols>
  <sheetData>
    <row r="1" spans="1:10" ht="20.100000000000001" customHeight="1" x14ac:dyDescent="0.3">
      <c r="A1" s="142"/>
      <c r="B1" s="183"/>
      <c r="C1" s="231"/>
      <c r="D1" s="231"/>
      <c r="E1" s="258"/>
      <c r="F1" s="258"/>
      <c r="G1" s="258" t="s">
        <v>302</v>
      </c>
      <c r="H1" s="258"/>
      <c r="I1" s="143"/>
    </row>
    <row r="2" spans="1:10" ht="20.100000000000001" customHeight="1" x14ac:dyDescent="0.3">
      <c r="A2" s="142"/>
      <c r="E2" s="247"/>
      <c r="F2" s="247"/>
      <c r="G2" s="247"/>
      <c r="H2" s="246" t="s">
        <v>77</v>
      </c>
      <c r="I2" s="231"/>
      <c r="J2" s="231"/>
    </row>
    <row r="3" spans="1:10" ht="20.100000000000001" customHeight="1" x14ac:dyDescent="0.3">
      <c r="A3" s="142"/>
      <c r="E3" s="247"/>
      <c r="F3" s="247"/>
      <c r="G3" s="247"/>
      <c r="H3" s="246" t="s">
        <v>333</v>
      </c>
      <c r="I3" s="231"/>
      <c r="J3" s="231"/>
    </row>
    <row r="4" spans="1:10" ht="22.5" customHeight="1" x14ac:dyDescent="0.3">
      <c r="A4" s="142"/>
      <c r="E4" s="227"/>
      <c r="F4" s="227"/>
      <c r="G4" s="227"/>
      <c r="H4" s="246" t="s">
        <v>78</v>
      </c>
      <c r="I4" s="231"/>
      <c r="J4" s="231"/>
    </row>
    <row r="5" spans="1:10" ht="20.100000000000001" customHeight="1" x14ac:dyDescent="0.3">
      <c r="A5" s="142"/>
      <c r="B5" s="185"/>
      <c r="C5" s="232"/>
      <c r="D5" s="232"/>
      <c r="E5" s="259"/>
      <c r="F5" s="259"/>
      <c r="G5" s="259" t="s">
        <v>344</v>
      </c>
      <c r="H5" s="259"/>
      <c r="I5" s="143"/>
    </row>
    <row r="6" spans="1:10" ht="53.1" customHeight="1" x14ac:dyDescent="0.25">
      <c r="A6" s="260" t="s">
        <v>335</v>
      </c>
      <c r="B6" s="260"/>
      <c r="C6" s="260"/>
      <c r="D6" s="260"/>
      <c r="E6" s="260"/>
      <c r="F6" s="260"/>
      <c r="G6" s="260"/>
      <c r="H6" s="260"/>
    </row>
    <row r="7" spans="1:10" ht="13.5" hidden="1" customHeight="1" x14ac:dyDescent="0.3">
      <c r="A7" s="261" t="s">
        <v>162</v>
      </c>
      <c r="B7" s="261"/>
      <c r="C7" s="261"/>
      <c r="D7" s="261"/>
      <c r="E7" s="230"/>
      <c r="F7" s="230"/>
      <c r="G7" s="230"/>
      <c r="H7" s="230"/>
    </row>
    <row r="8" spans="1:10" ht="16.5" customHeight="1" x14ac:dyDescent="0.25">
      <c r="A8" s="262" t="s">
        <v>163</v>
      </c>
      <c r="B8" s="262" t="s">
        <v>164</v>
      </c>
      <c r="C8" s="255" t="s">
        <v>143</v>
      </c>
      <c r="D8" s="257"/>
      <c r="E8" s="257"/>
      <c r="F8" s="257"/>
      <c r="G8" s="257"/>
      <c r="H8" s="256"/>
    </row>
    <row r="9" spans="1:10" ht="16.5" customHeight="1" x14ac:dyDescent="0.25">
      <c r="A9" s="262"/>
      <c r="B9" s="262"/>
      <c r="C9" s="255" t="s">
        <v>327</v>
      </c>
      <c r="D9" s="256"/>
      <c r="E9" s="255" t="s">
        <v>328</v>
      </c>
      <c r="F9" s="256"/>
      <c r="G9" s="255" t="s">
        <v>330</v>
      </c>
      <c r="H9" s="256"/>
    </row>
    <row r="10" spans="1:10" ht="36.9" customHeight="1" x14ac:dyDescent="0.25">
      <c r="A10" s="262"/>
      <c r="B10" s="262"/>
      <c r="C10" s="226" t="s">
        <v>300</v>
      </c>
      <c r="D10" s="226" t="s">
        <v>301</v>
      </c>
      <c r="E10" s="226" t="s">
        <v>300</v>
      </c>
      <c r="F10" s="226" t="s">
        <v>301</v>
      </c>
      <c r="G10" s="226" t="s">
        <v>300</v>
      </c>
      <c r="H10" s="226" t="s">
        <v>301</v>
      </c>
    </row>
    <row r="11" spans="1:10" ht="16.2" x14ac:dyDescent="0.25">
      <c r="A11" s="146" t="s">
        <v>165</v>
      </c>
      <c r="B11" s="147" t="s">
        <v>166</v>
      </c>
      <c r="C11" s="148">
        <f>C12+C14+C16+C22+C25+C30+C33</f>
        <v>475231</v>
      </c>
      <c r="D11" s="148">
        <f t="shared" ref="D11:H11" si="0">D12+D14+D16+D22+D25+D30+D33</f>
        <v>475231</v>
      </c>
      <c r="E11" s="148">
        <f>E12+E14+E16+E22+E25+E30+E33</f>
        <v>485255</v>
      </c>
      <c r="F11" s="148">
        <f t="shared" ref="F11" si="1">F12+F14+F16+F22+F25+F30+F33</f>
        <v>485255</v>
      </c>
      <c r="G11" s="148">
        <f>G12+G14+G16+G22+G25+G30+G33</f>
        <v>493283</v>
      </c>
      <c r="H11" s="148">
        <f t="shared" si="0"/>
        <v>493283</v>
      </c>
    </row>
    <row r="12" spans="1:10" ht="21" customHeight="1" x14ac:dyDescent="0.25">
      <c r="A12" s="149" t="s">
        <v>167</v>
      </c>
      <c r="B12" s="150" t="s">
        <v>168</v>
      </c>
      <c r="C12" s="151">
        <f>C13</f>
        <v>156057</v>
      </c>
      <c r="D12" s="151">
        <f t="shared" ref="D12:H12" si="2">D13</f>
        <v>156057</v>
      </c>
      <c r="E12" s="151">
        <f>E13</f>
        <v>166081</v>
      </c>
      <c r="F12" s="151">
        <f t="shared" si="2"/>
        <v>166081</v>
      </c>
      <c r="G12" s="151">
        <f>G13</f>
        <v>174109</v>
      </c>
      <c r="H12" s="151">
        <f t="shared" si="2"/>
        <v>174109</v>
      </c>
    </row>
    <row r="13" spans="1:10" ht="17.399999999999999" customHeight="1" x14ac:dyDescent="0.25">
      <c r="A13" s="152" t="s">
        <v>169</v>
      </c>
      <c r="B13" s="150" t="s">
        <v>170</v>
      </c>
      <c r="C13" s="151">
        <v>156057</v>
      </c>
      <c r="D13" s="151">
        <v>156057</v>
      </c>
      <c r="E13" s="151">
        <v>166081</v>
      </c>
      <c r="F13" s="151">
        <v>166081</v>
      </c>
      <c r="G13" s="151">
        <v>174109</v>
      </c>
      <c r="H13" s="151">
        <v>174109</v>
      </c>
    </row>
    <row r="14" spans="1:10" ht="17.399999999999999" hidden="1" customHeight="1" x14ac:dyDescent="0.25">
      <c r="A14" s="153" t="s">
        <v>171</v>
      </c>
      <c r="B14" s="150" t="s">
        <v>172</v>
      </c>
      <c r="C14" s="151">
        <f>C15</f>
        <v>0</v>
      </c>
      <c r="D14" s="151">
        <f t="shared" ref="D14:H14" si="3">D15</f>
        <v>0</v>
      </c>
      <c r="E14" s="151">
        <f>E15</f>
        <v>0</v>
      </c>
      <c r="F14" s="151">
        <f t="shared" si="3"/>
        <v>0</v>
      </c>
      <c r="G14" s="151">
        <f>G15</f>
        <v>0</v>
      </c>
      <c r="H14" s="151">
        <f t="shared" si="3"/>
        <v>0</v>
      </c>
    </row>
    <row r="15" spans="1:10" ht="17.399999999999999" hidden="1" customHeight="1" x14ac:dyDescent="0.25">
      <c r="A15" s="152" t="s">
        <v>173</v>
      </c>
      <c r="B15" s="150" t="s">
        <v>174</v>
      </c>
      <c r="C15" s="151"/>
      <c r="D15" s="151"/>
      <c r="E15" s="151"/>
      <c r="F15" s="151"/>
      <c r="G15" s="151"/>
      <c r="H15" s="151"/>
    </row>
    <row r="16" spans="1:10" ht="15.6" x14ac:dyDescent="0.25">
      <c r="A16" s="153" t="s">
        <v>175</v>
      </c>
      <c r="B16" s="150" t="s">
        <v>176</v>
      </c>
      <c r="C16" s="151">
        <f>C17+C19</f>
        <v>314174</v>
      </c>
      <c r="D16" s="151">
        <f t="shared" ref="D16:H16" si="4">D17+D19</f>
        <v>314174</v>
      </c>
      <c r="E16" s="151">
        <f>E17+E19</f>
        <v>314174</v>
      </c>
      <c r="F16" s="151">
        <f t="shared" ref="F16" si="5">F17+F19</f>
        <v>314174</v>
      </c>
      <c r="G16" s="151">
        <f>G17+G19</f>
        <v>314174</v>
      </c>
      <c r="H16" s="151">
        <f t="shared" si="4"/>
        <v>314174</v>
      </c>
    </row>
    <row r="17" spans="1:8" ht="15.6" x14ac:dyDescent="0.25">
      <c r="A17" s="153" t="s">
        <v>177</v>
      </c>
      <c r="B17" s="150" t="s">
        <v>178</v>
      </c>
      <c r="C17" s="151">
        <f>C18</f>
        <v>49960</v>
      </c>
      <c r="D17" s="151">
        <f t="shared" ref="D17:H17" si="6">D18</f>
        <v>49960</v>
      </c>
      <c r="E17" s="151">
        <f>E18</f>
        <v>49960</v>
      </c>
      <c r="F17" s="151">
        <f t="shared" si="6"/>
        <v>49960</v>
      </c>
      <c r="G17" s="151">
        <f>G18</f>
        <v>49960</v>
      </c>
      <c r="H17" s="151">
        <f t="shared" si="6"/>
        <v>49960</v>
      </c>
    </row>
    <row r="18" spans="1:8" ht="46.8" x14ac:dyDescent="0.25">
      <c r="A18" s="152" t="s">
        <v>179</v>
      </c>
      <c r="B18" s="150" t="s">
        <v>180</v>
      </c>
      <c r="C18" s="151">
        <v>49960</v>
      </c>
      <c r="D18" s="151">
        <v>49960</v>
      </c>
      <c r="E18" s="151">
        <v>49960</v>
      </c>
      <c r="F18" s="151">
        <v>49960</v>
      </c>
      <c r="G18" s="151">
        <v>49960</v>
      </c>
      <c r="H18" s="151">
        <v>49960</v>
      </c>
    </row>
    <row r="19" spans="1:8" ht="15.6" x14ac:dyDescent="0.25">
      <c r="A19" s="154" t="s">
        <v>181</v>
      </c>
      <c r="B19" s="155" t="s">
        <v>182</v>
      </c>
      <c r="C19" s="151">
        <f>SUM(C20:C21)</f>
        <v>264214</v>
      </c>
      <c r="D19" s="151">
        <f t="shared" ref="D19:H19" si="7">SUM(D20:D21)</f>
        <v>264214</v>
      </c>
      <c r="E19" s="151">
        <f>SUM(E20:E21)</f>
        <v>264214</v>
      </c>
      <c r="F19" s="151">
        <f t="shared" ref="F19" si="8">SUM(F20:F21)</f>
        <v>264214</v>
      </c>
      <c r="G19" s="151">
        <f>SUM(G20:G21)</f>
        <v>264214</v>
      </c>
      <c r="H19" s="151">
        <f t="shared" si="7"/>
        <v>264214</v>
      </c>
    </row>
    <row r="20" spans="1:8" ht="15.6" x14ac:dyDescent="0.25">
      <c r="A20" s="156" t="s">
        <v>183</v>
      </c>
      <c r="B20" s="155" t="s">
        <v>184</v>
      </c>
      <c r="C20" s="151">
        <v>130000</v>
      </c>
      <c r="D20" s="151">
        <v>130000</v>
      </c>
      <c r="E20" s="151">
        <v>130000</v>
      </c>
      <c r="F20" s="151">
        <v>130000</v>
      </c>
      <c r="G20" s="151">
        <v>130000</v>
      </c>
      <c r="H20" s="151">
        <v>130000</v>
      </c>
    </row>
    <row r="21" spans="1:8" ht="15.6" x14ac:dyDescent="0.25">
      <c r="A21" s="156" t="s">
        <v>185</v>
      </c>
      <c r="B21" s="150" t="s">
        <v>186</v>
      </c>
      <c r="C21" s="151">
        <v>134214</v>
      </c>
      <c r="D21" s="151">
        <v>134214</v>
      </c>
      <c r="E21" s="151">
        <v>134214</v>
      </c>
      <c r="F21" s="151">
        <v>134214</v>
      </c>
      <c r="G21" s="151">
        <v>134214</v>
      </c>
      <c r="H21" s="151">
        <v>134214</v>
      </c>
    </row>
    <row r="22" spans="1:8" ht="15.6" hidden="1" x14ac:dyDescent="0.25">
      <c r="A22" s="153" t="s">
        <v>187</v>
      </c>
      <c r="B22" s="150" t="s">
        <v>188</v>
      </c>
      <c r="C22" s="151">
        <f>C23</f>
        <v>0</v>
      </c>
      <c r="D22" s="151">
        <f t="shared" ref="D22:H23" si="9">D23</f>
        <v>0</v>
      </c>
      <c r="E22" s="151">
        <f>E23</f>
        <v>0</v>
      </c>
      <c r="F22" s="151">
        <f t="shared" si="9"/>
        <v>0</v>
      </c>
      <c r="G22" s="151">
        <f>G23</f>
        <v>0</v>
      </c>
      <c r="H22" s="151">
        <f t="shared" si="9"/>
        <v>0</v>
      </c>
    </row>
    <row r="23" spans="1:8" ht="51.75" hidden="1" customHeight="1" x14ac:dyDescent="0.25">
      <c r="A23" s="157" t="s">
        <v>189</v>
      </c>
      <c r="B23" s="150" t="s">
        <v>190</v>
      </c>
      <c r="C23" s="151">
        <f>C24</f>
        <v>0</v>
      </c>
      <c r="D23" s="151">
        <f t="shared" si="9"/>
        <v>0</v>
      </c>
      <c r="E23" s="151">
        <f>E24</f>
        <v>0</v>
      </c>
      <c r="F23" s="151">
        <f t="shared" si="9"/>
        <v>0</v>
      </c>
      <c r="G23" s="151">
        <f>G24</f>
        <v>0</v>
      </c>
      <c r="H23" s="151">
        <f t="shared" si="9"/>
        <v>0</v>
      </c>
    </row>
    <row r="24" spans="1:8" ht="84.75" hidden="1" customHeight="1" x14ac:dyDescent="0.25">
      <c r="A24" s="152" t="s">
        <v>191</v>
      </c>
      <c r="B24" s="150" t="s">
        <v>192</v>
      </c>
      <c r="C24" s="151"/>
      <c r="D24" s="151"/>
      <c r="E24" s="151"/>
      <c r="F24" s="151"/>
      <c r="G24" s="151"/>
      <c r="H24" s="151"/>
    </row>
    <row r="25" spans="1:8" ht="57" customHeight="1" x14ac:dyDescent="0.25">
      <c r="A25" s="149" t="s">
        <v>193</v>
      </c>
      <c r="B25" s="150" t="s">
        <v>194</v>
      </c>
      <c r="C25" s="151">
        <f>SUM(C26:C29)</f>
        <v>5000</v>
      </c>
      <c r="D25" s="151">
        <f t="shared" ref="D25:H25" si="10">SUM(D26:D29)</f>
        <v>5000</v>
      </c>
      <c r="E25" s="151">
        <f>SUM(E26:E29)</f>
        <v>5000</v>
      </c>
      <c r="F25" s="151">
        <f t="shared" ref="F25" si="11">SUM(F26:F29)</f>
        <v>5000</v>
      </c>
      <c r="G25" s="151">
        <f>SUM(G26:G29)</f>
        <v>5000</v>
      </c>
      <c r="H25" s="151">
        <f t="shared" si="10"/>
        <v>5000</v>
      </c>
    </row>
    <row r="26" spans="1:8" ht="79.5" hidden="1" customHeight="1" x14ac:dyDescent="0.25">
      <c r="A26" s="158" t="s">
        <v>195</v>
      </c>
      <c r="B26" s="150" t="s">
        <v>196</v>
      </c>
      <c r="C26" s="151"/>
      <c r="D26" s="151"/>
      <c r="E26" s="151"/>
      <c r="F26" s="151"/>
      <c r="G26" s="151"/>
      <c r="H26" s="151"/>
    </row>
    <row r="27" spans="1:8" ht="88.5" customHeight="1" x14ac:dyDescent="0.25">
      <c r="A27" s="159" t="s">
        <v>197</v>
      </c>
      <c r="B27" s="150" t="s">
        <v>198</v>
      </c>
      <c r="C27" s="151">
        <v>5000</v>
      </c>
      <c r="D27" s="151">
        <v>5000</v>
      </c>
      <c r="E27" s="151">
        <v>5000</v>
      </c>
      <c r="F27" s="151">
        <v>5000</v>
      </c>
      <c r="G27" s="151">
        <v>5000</v>
      </c>
      <c r="H27" s="151">
        <v>5000</v>
      </c>
    </row>
    <row r="28" spans="1:8" s="162" customFormat="1" ht="46.8" hidden="1" x14ac:dyDescent="0.3">
      <c r="A28" s="160" t="s">
        <v>199</v>
      </c>
      <c r="B28" s="161" t="s">
        <v>200</v>
      </c>
      <c r="C28" s="151"/>
      <c r="D28" s="151"/>
      <c r="E28" s="151"/>
      <c r="F28" s="151"/>
      <c r="G28" s="151"/>
      <c r="H28" s="151"/>
    </row>
    <row r="29" spans="1:8" s="162" customFormat="1" ht="93.6" hidden="1" x14ac:dyDescent="0.3">
      <c r="A29" s="160" t="s">
        <v>201</v>
      </c>
      <c r="B29" s="161" t="s">
        <v>202</v>
      </c>
      <c r="C29" s="151"/>
      <c r="D29" s="151"/>
      <c r="E29" s="151"/>
      <c r="F29" s="151"/>
      <c r="G29" s="151"/>
      <c r="H29" s="151"/>
    </row>
    <row r="30" spans="1:8" s="162" customFormat="1" ht="31.2" hidden="1" x14ac:dyDescent="0.3">
      <c r="A30" s="163" t="s">
        <v>203</v>
      </c>
      <c r="B30" s="161" t="s">
        <v>204</v>
      </c>
      <c r="C30" s="151">
        <f>SUM(C31:C32)</f>
        <v>0</v>
      </c>
      <c r="D30" s="151">
        <f t="shared" ref="D30:H30" si="12">SUM(D31:D32)</f>
        <v>0</v>
      </c>
      <c r="E30" s="151">
        <f>SUM(E31:E32)</f>
        <v>0</v>
      </c>
      <c r="F30" s="151">
        <f t="shared" ref="F30" si="13">SUM(F31:F32)</f>
        <v>0</v>
      </c>
      <c r="G30" s="151">
        <f>SUM(G31:G32)</f>
        <v>0</v>
      </c>
      <c r="H30" s="151">
        <f t="shared" si="12"/>
        <v>0</v>
      </c>
    </row>
    <row r="31" spans="1:8" s="162" customFormat="1" ht="113.25" hidden="1" customHeight="1" x14ac:dyDescent="0.3">
      <c r="A31" s="164" t="s">
        <v>205</v>
      </c>
      <c r="B31" s="161" t="s">
        <v>206</v>
      </c>
      <c r="C31" s="151"/>
      <c r="D31" s="151"/>
      <c r="E31" s="151"/>
      <c r="F31" s="151"/>
      <c r="G31" s="151"/>
      <c r="H31" s="151"/>
    </row>
    <row r="32" spans="1:8" s="162" customFormat="1" ht="63" hidden="1" customHeight="1" x14ac:dyDescent="0.3">
      <c r="A32" s="164" t="s">
        <v>207</v>
      </c>
      <c r="B32" s="161" t="s">
        <v>208</v>
      </c>
      <c r="C32" s="151"/>
      <c r="D32" s="151"/>
      <c r="E32" s="151"/>
      <c r="F32" s="151"/>
      <c r="G32" s="151"/>
      <c r="H32" s="151"/>
    </row>
    <row r="33" spans="1:8" ht="15.6" hidden="1" x14ac:dyDescent="0.3">
      <c r="A33" s="165" t="s">
        <v>209</v>
      </c>
      <c r="B33" s="150" t="s">
        <v>210</v>
      </c>
      <c r="C33" s="151">
        <f>SUM(C34:C35)</f>
        <v>0</v>
      </c>
      <c r="D33" s="151">
        <f t="shared" ref="D33:H33" si="14">SUM(D34:D35)</f>
        <v>0</v>
      </c>
      <c r="E33" s="151">
        <f>SUM(E34:E35)</f>
        <v>0</v>
      </c>
      <c r="F33" s="151">
        <f t="shared" ref="F33" si="15">SUM(F34:F35)</f>
        <v>0</v>
      </c>
      <c r="G33" s="151">
        <f>SUM(G34:G35)</f>
        <v>0</v>
      </c>
      <c r="H33" s="151">
        <f t="shared" si="14"/>
        <v>0</v>
      </c>
    </row>
    <row r="34" spans="1:8" ht="78" hidden="1" x14ac:dyDescent="0.3">
      <c r="A34" s="166" t="s">
        <v>211</v>
      </c>
      <c r="B34" s="150" t="s">
        <v>212</v>
      </c>
      <c r="C34" s="151"/>
      <c r="D34" s="151"/>
      <c r="E34" s="151"/>
      <c r="F34" s="151"/>
      <c r="G34" s="151"/>
      <c r="H34" s="151"/>
    </row>
    <row r="35" spans="1:8" ht="69" hidden="1" customHeight="1" x14ac:dyDescent="0.25">
      <c r="A35" s="167" t="s">
        <v>213</v>
      </c>
      <c r="B35" s="168" t="s">
        <v>214</v>
      </c>
      <c r="C35" s="169"/>
      <c r="D35" s="169"/>
      <c r="E35" s="169"/>
      <c r="F35" s="169"/>
      <c r="G35" s="169"/>
      <c r="H35" s="169"/>
    </row>
    <row r="36" spans="1:8" ht="20.100000000000001" customHeight="1" x14ac:dyDescent="0.25">
      <c r="A36" s="170" t="s">
        <v>215</v>
      </c>
      <c r="B36" s="171" t="s">
        <v>216</v>
      </c>
      <c r="C36" s="172">
        <f>C37+C64</f>
        <v>5954189.7000000002</v>
      </c>
      <c r="D36" s="172">
        <f t="shared" ref="D36:H36" si="16">D37+D64</f>
        <v>9166219.6099999994</v>
      </c>
      <c r="E36" s="172">
        <f>E37+E64</f>
        <v>5919263.2200000007</v>
      </c>
      <c r="F36" s="172">
        <f t="shared" ref="F36" si="17">F37+F64</f>
        <v>5924727.8900000006</v>
      </c>
      <c r="G36" s="172">
        <f>G37+G64</f>
        <v>5936236.96</v>
      </c>
      <c r="H36" s="172">
        <f t="shared" si="16"/>
        <v>5941693.7999999998</v>
      </c>
    </row>
    <row r="37" spans="1:8" ht="31.2" x14ac:dyDescent="0.25">
      <c r="A37" s="149" t="s">
        <v>217</v>
      </c>
      <c r="B37" s="150" t="s">
        <v>218</v>
      </c>
      <c r="C37" s="151">
        <f>C38+C44+C55+C60</f>
        <v>5954189.7000000002</v>
      </c>
      <c r="D37" s="151">
        <f t="shared" ref="D37:H37" si="18">D38+D44+D55+D60</f>
        <v>9166219.6099999994</v>
      </c>
      <c r="E37" s="151">
        <f>E38+E44+E55+E60</f>
        <v>5919263.2200000007</v>
      </c>
      <c r="F37" s="151">
        <f t="shared" ref="F37" si="19">F38+F44+F55+F60</f>
        <v>5924727.8900000006</v>
      </c>
      <c r="G37" s="151">
        <f>G38+G44+G55+G60</f>
        <v>5936236.96</v>
      </c>
      <c r="H37" s="151">
        <f t="shared" si="18"/>
        <v>5941693.7999999998</v>
      </c>
    </row>
    <row r="38" spans="1:8" ht="31.2" x14ac:dyDescent="0.25">
      <c r="A38" s="153" t="s">
        <v>219</v>
      </c>
      <c r="B38" s="150" t="s">
        <v>220</v>
      </c>
      <c r="C38" s="151">
        <f>SUM(C40:C43)</f>
        <v>1178614.72</v>
      </c>
      <c r="D38" s="151">
        <f t="shared" ref="D38:H38" si="20">SUM(D40:D43)</f>
        <v>1178614.72</v>
      </c>
      <c r="E38" s="151">
        <f>SUM(E40:E43)</f>
        <v>1136892.3600000001</v>
      </c>
      <c r="F38" s="151">
        <f t="shared" ref="F38" si="21">SUM(F40:F43)</f>
        <v>1136892.3600000001</v>
      </c>
      <c r="G38" s="151">
        <f>SUM(G40:G43)</f>
        <v>1146311.46</v>
      </c>
      <c r="H38" s="151">
        <f t="shared" si="20"/>
        <v>1146311.46</v>
      </c>
    </row>
    <row r="39" spans="1:8" ht="15.6" hidden="1" x14ac:dyDescent="0.25">
      <c r="A39" s="152" t="s">
        <v>221</v>
      </c>
      <c r="B39" s="150"/>
      <c r="C39" s="151"/>
      <c r="D39" s="151"/>
      <c r="E39" s="151"/>
      <c r="F39" s="151"/>
      <c r="G39" s="151"/>
      <c r="H39" s="151"/>
    </row>
    <row r="40" spans="1:8" ht="46.8" x14ac:dyDescent="0.25">
      <c r="A40" s="152" t="s">
        <v>222</v>
      </c>
      <c r="B40" s="150" t="s">
        <v>223</v>
      </c>
      <c r="C40" s="151">
        <v>1178614.72</v>
      </c>
      <c r="D40" s="151">
        <v>1178614.72</v>
      </c>
      <c r="E40" s="151">
        <v>1136892.3600000001</v>
      </c>
      <c r="F40" s="151">
        <v>1136892.3600000001</v>
      </c>
      <c r="G40" s="151">
        <v>1146311.46</v>
      </c>
      <c r="H40" s="151">
        <v>1146311.46</v>
      </c>
    </row>
    <row r="41" spans="1:8" ht="31.2" hidden="1" x14ac:dyDescent="0.25">
      <c r="A41" s="152" t="s">
        <v>224</v>
      </c>
      <c r="B41" s="150" t="s">
        <v>225</v>
      </c>
      <c r="C41" s="151"/>
      <c r="D41" s="151"/>
      <c r="E41" s="151"/>
      <c r="F41" s="151"/>
      <c r="G41" s="151"/>
      <c r="H41" s="151"/>
    </row>
    <row r="42" spans="1:8" ht="46.8" hidden="1" x14ac:dyDescent="0.25">
      <c r="A42" s="152" t="s">
        <v>226</v>
      </c>
      <c r="B42" s="150" t="s">
        <v>227</v>
      </c>
      <c r="C42" s="151"/>
      <c r="D42" s="151"/>
      <c r="E42" s="151"/>
      <c r="F42" s="151"/>
      <c r="G42" s="151"/>
      <c r="H42" s="151"/>
    </row>
    <row r="43" spans="1:8" ht="15.6" hidden="1" x14ac:dyDescent="0.25">
      <c r="A43" s="152" t="s">
        <v>228</v>
      </c>
      <c r="B43" s="150" t="s">
        <v>229</v>
      </c>
      <c r="C43" s="151"/>
      <c r="D43" s="151"/>
      <c r="E43" s="151"/>
      <c r="F43" s="151"/>
      <c r="G43" s="151"/>
      <c r="H43" s="151"/>
    </row>
    <row r="44" spans="1:8" ht="33.75" customHeight="1" x14ac:dyDescent="0.25">
      <c r="A44" s="149" t="s">
        <v>230</v>
      </c>
      <c r="B44" s="150" t="s">
        <v>231</v>
      </c>
      <c r="C44" s="151">
        <f>SUM(C46:C54)</f>
        <v>4498024.28</v>
      </c>
      <c r="D44" s="151">
        <f t="shared" ref="D44:H44" si="22">SUM(D46:D54)</f>
        <v>4498024.28</v>
      </c>
      <c r="E44" s="151">
        <f>SUM(E46:E54)</f>
        <v>4498024.28</v>
      </c>
      <c r="F44" s="151">
        <f t="shared" ref="F44" si="23">SUM(F46:F54)</f>
        <v>4498024.28</v>
      </c>
      <c r="G44" s="151">
        <f>SUM(G46:G54)</f>
        <v>4498024.28</v>
      </c>
      <c r="H44" s="151">
        <f t="shared" si="22"/>
        <v>4498024.28</v>
      </c>
    </row>
    <row r="45" spans="1:8" ht="15.6" hidden="1" x14ac:dyDescent="0.25">
      <c r="A45" s="152" t="s">
        <v>221</v>
      </c>
      <c r="B45" s="150"/>
      <c r="C45" s="151"/>
      <c r="D45" s="151"/>
      <c r="E45" s="151"/>
      <c r="F45" s="151"/>
      <c r="G45" s="151"/>
      <c r="H45" s="151"/>
    </row>
    <row r="46" spans="1:8" ht="109.2" hidden="1" x14ac:dyDescent="0.25">
      <c r="A46" s="173" t="s">
        <v>232</v>
      </c>
      <c r="B46" s="150" t="s">
        <v>233</v>
      </c>
      <c r="C46" s="151"/>
      <c r="D46" s="151"/>
      <c r="E46" s="151"/>
      <c r="F46" s="151"/>
      <c r="G46" s="151"/>
      <c r="H46" s="151"/>
    </row>
    <row r="47" spans="1:8" ht="124.8" hidden="1" x14ac:dyDescent="0.25">
      <c r="A47" s="173" t="s">
        <v>234</v>
      </c>
      <c r="B47" s="150" t="s">
        <v>235</v>
      </c>
      <c r="C47" s="151"/>
      <c r="D47" s="151"/>
      <c r="E47" s="151"/>
      <c r="F47" s="151"/>
      <c r="G47" s="151"/>
      <c r="H47" s="151"/>
    </row>
    <row r="48" spans="1:8" ht="93.6" hidden="1" x14ac:dyDescent="0.25">
      <c r="A48" s="173" t="s">
        <v>236</v>
      </c>
      <c r="B48" s="150" t="s">
        <v>237</v>
      </c>
      <c r="C48" s="151"/>
      <c r="D48" s="151"/>
      <c r="E48" s="151"/>
      <c r="F48" s="151"/>
      <c r="G48" s="151"/>
      <c r="H48" s="151"/>
    </row>
    <row r="49" spans="1:8" ht="66" hidden="1" customHeight="1" x14ac:dyDescent="0.25">
      <c r="A49" s="173" t="s">
        <v>238</v>
      </c>
      <c r="B49" s="150" t="s">
        <v>239</v>
      </c>
      <c r="C49" s="151"/>
      <c r="D49" s="151"/>
      <c r="E49" s="151"/>
      <c r="F49" s="151"/>
      <c r="G49" s="151"/>
      <c r="H49" s="151"/>
    </row>
    <row r="50" spans="1:8" ht="31.2" hidden="1" x14ac:dyDescent="0.25">
      <c r="A50" s="173" t="s">
        <v>240</v>
      </c>
      <c r="B50" s="150" t="s">
        <v>241</v>
      </c>
      <c r="C50" s="151"/>
      <c r="D50" s="151"/>
      <c r="E50" s="151"/>
      <c r="F50" s="151"/>
      <c r="G50" s="151"/>
      <c r="H50" s="151"/>
    </row>
    <row r="51" spans="1:8" ht="40.5" hidden="1" customHeight="1" x14ac:dyDescent="0.25">
      <c r="A51" s="173" t="s">
        <v>242</v>
      </c>
      <c r="B51" s="150" t="s">
        <v>243</v>
      </c>
      <c r="C51" s="151"/>
      <c r="D51" s="151"/>
      <c r="E51" s="151"/>
      <c r="F51" s="151"/>
      <c r="G51" s="151"/>
      <c r="H51" s="151"/>
    </row>
    <row r="52" spans="1:8" ht="36.75" hidden="1" customHeight="1" x14ac:dyDescent="0.25">
      <c r="A52" s="152" t="s">
        <v>244</v>
      </c>
      <c r="B52" s="150" t="s">
        <v>245</v>
      </c>
      <c r="C52" s="151"/>
      <c r="D52" s="151"/>
      <c r="E52" s="151"/>
      <c r="F52" s="151"/>
      <c r="G52" s="151"/>
      <c r="H52" s="151"/>
    </row>
    <row r="53" spans="1:8" ht="46.8" hidden="1" x14ac:dyDescent="0.25">
      <c r="A53" s="152" t="s">
        <v>246</v>
      </c>
      <c r="B53" s="150" t="s">
        <v>247</v>
      </c>
      <c r="C53" s="151"/>
      <c r="D53" s="151"/>
      <c r="E53" s="151"/>
      <c r="F53" s="151"/>
      <c r="G53" s="151"/>
      <c r="H53" s="151"/>
    </row>
    <row r="54" spans="1:8" ht="15.6" x14ac:dyDescent="0.25">
      <c r="A54" s="152" t="s">
        <v>248</v>
      </c>
      <c r="B54" s="150" t="s">
        <v>249</v>
      </c>
      <c r="C54" s="174">
        <v>4498024.28</v>
      </c>
      <c r="D54" s="174">
        <v>4498024.28</v>
      </c>
      <c r="E54" s="174">
        <v>4498024.28</v>
      </c>
      <c r="F54" s="174">
        <v>4498024.28</v>
      </c>
      <c r="G54" s="174">
        <v>4498024.28</v>
      </c>
      <c r="H54" s="174">
        <v>4498024.28</v>
      </c>
    </row>
    <row r="55" spans="1:8" ht="31.2" x14ac:dyDescent="0.25">
      <c r="A55" s="149" t="s">
        <v>250</v>
      </c>
      <c r="B55" s="150" t="s">
        <v>251</v>
      </c>
      <c r="C55" s="151">
        <f>SUM(C58:C59)</f>
        <v>277550.7</v>
      </c>
      <c r="D55" s="151">
        <f t="shared" ref="D55:H55" si="24">SUM(D58:D59)</f>
        <v>280580.61</v>
      </c>
      <c r="E55" s="151">
        <f>SUM(E58:E59)</f>
        <v>284346.57999999996</v>
      </c>
      <c r="F55" s="151">
        <f t="shared" ref="F55" si="25">SUM(F58:F59)</f>
        <v>289811.25</v>
      </c>
      <c r="G55" s="151">
        <f>SUM(G58:G59)</f>
        <v>291901.21999999997</v>
      </c>
      <c r="H55" s="151">
        <f t="shared" si="24"/>
        <v>297358.06</v>
      </c>
    </row>
    <row r="56" spans="1:8" ht="15.6" hidden="1" x14ac:dyDescent="0.25">
      <c r="A56" s="152" t="s">
        <v>221</v>
      </c>
      <c r="B56" s="150"/>
      <c r="C56" s="151"/>
      <c r="D56" s="151"/>
      <c r="E56" s="151"/>
      <c r="F56" s="151"/>
      <c r="G56" s="151"/>
      <c r="H56" s="151"/>
    </row>
    <row r="57" spans="1:8" ht="46.8" hidden="1" x14ac:dyDescent="0.25">
      <c r="A57" s="152" t="s">
        <v>252</v>
      </c>
      <c r="B57" s="150" t="s">
        <v>253</v>
      </c>
      <c r="C57" s="151"/>
      <c r="D57" s="151"/>
      <c r="E57" s="151"/>
      <c r="F57" s="151"/>
      <c r="G57" s="151"/>
      <c r="H57" s="151"/>
    </row>
    <row r="58" spans="1:8" ht="62.4" x14ac:dyDescent="0.25">
      <c r="A58" s="152" t="s">
        <v>254</v>
      </c>
      <c r="B58" s="150" t="s">
        <v>255</v>
      </c>
      <c r="C58" s="151">
        <v>190050.7</v>
      </c>
      <c r="D58" s="151">
        <v>193080.61</v>
      </c>
      <c r="E58" s="151">
        <v>196846.58</v>
      </c>
      <c r="F58" s="151">
        <v>202311.25</v>
      </c>
      <c r="G58" s="151">
        <v>204401.22</v>
      </c>
      <c r="H58" s="151">
        <v>209858.06</v>
      </c>
    </row>
    <row r="59" spans="1:8" ht="15.6" x14ac:dyDescent="0.25">
      <c r="A59" s="152" t="s">
        <v>256</v>
      </c>
      <c r="B59" s="150" t="s">
        <v>257</v>
      </c>
      <c r="C59" s="151">
        <v>87500</v>
      </c>
      <c r="D59" s="151">
        <v>87500</v>
      </c>
      <c r="E59" s="151">
        <v>87500</v>
      </c>
      <c r="F59" s="151">
        <v>87500</v>
      </c>
      <c r="G59" s="151">
        <v>87500</v>
      </c>
      <c r="H59" s="151">
        <v>87500</v>
      </c>
    </row>
    <row r="60" spans="1:8" ht="31.2" x14ac:dyDescent="0.25">
      <c r="A60" s="149" t="s">
        <v>258</v>
      </c>
      <c r="B60" s="150" t="s">
        <v>259</v>
      </c>
      <c r="C60" s="151">
        <f>SUM(C62:C63)</f>
        <v>0</v>
      </c>
      <c r="D60" s="151">
        <f t="shared" ref="D60:H60" si="26">SUM(D62:D63)</f>
        <v>3209000</v>
      </c>
      <c r="E60" s="151">
        <f>SUM(E62:E63)</f>
        <v>0</v>
      </c>
      <c r="F60" s="151">
        <f t="shared" ref="F60" si="27">SUM(F62:F63)</f>
        <v>0</v>
      </c>
      <c r="G60" s="151">
        <f>SUM(G62:G63)</f>
        <v>0</v>
      </c>
      <c r="H60" s="151">
        <f t="shared" si="26"/>
        <v>0</v>
      </c>
    </row>
    <row r="61" spans="1:8" ht="15.6" hidden="1" x14ac:dyDescent="0.25">
      <c r="A61" s="175" t="s">
        <v>221</v>
      </c>
      <c r="B61" s="150"/>
      <c r="C61" s="151"/>
      <c r="D61" s="151"/>
      <c r="E61" s="151"/>
      <c r="F61" s="151"/>
      <c r="G61" s="151"/>
      <c r="H61" s="151"/>
    </row>
    <row r="62" spans="1:8" ht="78" x14ac:dyDescent="0.25">
      <c r="A62" s="152" t="s">
        <v>260</v>
      </c>
      <c r="B62" s="155" t="s">
        <v>261</v>
      </c>
      <c r="C62" s="151">
        <v>0</v>
      </c>
      <c r="D62" s="151">
        <v>3209000</v>
      </c>
      <c r="E62" s="151">
        <v>0</v>
      </c>
      <c r="F62" s="151">
        <v>0</v>
      </c>
      <c r="G62" s="151">
        <v>0</v>
      </c>
      <c r="H62" s="151">
        <v>0</v>
      </c>
    </row>
    <row r="63" spans="1:8" ht="31.2" hidden="1" x14ac:dyDescent="0.25">
      <c r="A63" s="175" t="s">
        <v>262</v>
      </c>
      <c r="B63" s="150" t="s">
        <v>263</v>
      </c>
      <c r="C63" s="151"/>
      <c r="D63" s="151"/>
      <c r="E63" s="151"/>
      <c r="F63" s="151"/>
      <c r="G63" s="151"/>
      <c r="H63" s="151"/>
    </row>
    <row r="64" spans="1:8" ht="38.4" hidden="1" customHeight="1" x14ac:dyDescent="0.25">
      <c r="A64" s="153" t="s">
        <v>264</v>
      </c>
      <c r="B64" s="150" t="s">
        <v>265</v>
      </c>
      <c r="C64" s="151">
        <f>C65</f>
        <v>0</v>
      </c>
      <c r="D64" s="151">
        <f t="shared" ref="D64:H64" si="28">D65</f>
        <v>0</v>
      </c>
      <c r="E64" s="151">
        <f>E65</f>
        <v>0</v>
      </c>
      <c r="F64" s="151">
        <f t="shared" si="28"/>
        <v>0</v>
      </c>
      <c r="G64" s="151">
        <f>G65</f>
        <v>0</v>
      </c>
      <c r="H64" s="151">
        <f t="shared" si="28"/>
        <v>0</v>
      </c>
    </row>
    <row r="65" spans="1:8" ht="30" hidden="1" customHeight="1" x14ac:dyDescent="0.25">
      <c r="A65" s="175" t="s">
        <v>266</v>
      </c>
      <c r="B65" s="150" t="s">
        <v>267</v>
      </c>
      <c r="C65" s="151"/>
      <c r="D65" s="151"/>
      <c r="E65" s="151"/>
      <c r="F65" s="151"/>
      <c r="G65" s="151"/>
      <c r="H65" s="151"/>
    </row>
    <row r="66" spans="1:8" ht="22.5" customHeight="1" x14ac:dyDescent="0.25">
      <c r="A66" s="176" t="s">
        <v>268</v>
      </c>
      <c r="B66" s="177"/>
      <c r="C66" s="178">
        <f>C11+C36</f>
        <v>6429420.7000000002</v>
      </c>
      <c r="D66" s="178">
        <f t="shared" ref="D66:H66" si="29">D11+D36</f>
        <v>9641450.6099999994</v>
      </c>
      <c r="E66" s="178">
        <f>E11+E36</f>
        <v>6404518.2200000007</v>
      </c>
      <c r="F66" s="178">
        <f t="shared" ref="F66" si="30">F11+F36</f>
        <v>6409982.8900000006</v>
      </c>
      <c r="G66" s="178">
        <f>G11+G36</f>
        <v>6429519.96</v>
      </c>
      <c r="H66" s="178">
        <f t="shared" si="29"/>
        <v>6434976.7999999998</v>
      </c>
    </row>
    <row r="67" spans="1:8" ht="14.1" customHeight="1" x14ac:dyDescent="0.25">
      <c r="A67" s="179"/>
      <c r="B67" s="180"/>
      <c r="C67" s="180"/>
      <c r="D67" s="180"/>
      <c r="E67" s="180"/>
      <c r="F67" s="180"/>
      <c r="G67" s="180"/>
      <c r="H67" s="180"/>
    </row>
  </sheetData>
  <mergeCells count="12">
    <mergeCell ref="G9:H9"/>
    <mergeCell ref="C8:H8"/>
    <mergeCell ref="E1:F1"/>
    <mergeCell ref="E5:F5"/>
    <mergeCell ref="E9:F9"/>
    <mergeCell ref="G1:H1"/>
    <mergeCell ref="G5:H5"/>
    <mergeCell ref="A6:H6"/>
    <mergeCell ref="A7:D7"/>
    <mergeCell ref="A8:A10"/>
    <mergeCell ref="B8:B10"/>
    <mergeCell ref="C9:D9"/>
  </mergeCells>
  <pageMargins left="0.98425196850393704" right="0.39370078740157483" top="0.70866141732283472" bottom="0.39370078740157483" header="0.51181102362204722" footer="0.55118110236220474"/>
  <pageSetup paperSize="9" scale="67" firstPageNumber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view="pageBreakPreview" zoomScaleNormal="100" zoomScaleSheetLayoutView="100" workbookViewId="0">
      <selection activeCell="G5" sqref="G5:H5"/>
    </sheetView>
  </sheetViews>
  <sheetFormatPr defaultColWidth="11.109375" defaultRowHeight="31.5" customHeight="1" x14ac:dyDescent="0.25"/>
  <cols>
    <col min="1" max="1" width="52.44140625" style="217" customWidth="1"/>
    <col min="2" max="2" width="28" style="217" customWidth="1"/>
    <col min="3" max="8" width="17.6640625" style="217" customWidth="1"/>
    <col min="9" max="16384" width="11.109375" style="184"/>
  </cols>
  <sheetData>
    <row r="1" spans="1:8" ht="20.100000000000001" customHeight="1" x14ac:dyDescent="0.3">
      <c r="A1" s="182"/>
      <c r="B1" s="183"/>
      <c r="C1" s="258"/>
      <c r="D1" s="258"/>
      <c r="E1" s="258"/>
      <c r="F1" s="258"/>
      <c r="G1" s="258" t="s">
        <v>161</v>
      </c>
      <c r="H1" s="258"/>
    </row>
    <row r="2" spans="1:8" ht="20.100000000000001" customHeight="1" x14ac:dyDescent="0.3">
      <c r="A2" s="182"/>
      <c r="B2" s="231"/>
      <c r="C2" s="231"/>
      <c r="D2" s="258" t="s">
        <v>77</v>
      </c>
      <c r="E2" s="258"/>
      <c r="F2" s="258"/>
      <c r="G2" s="258"/>
      <c r="H2" s="258"/>
    </row>
    <row r="3" spans="1:8" ht="20.100000000000001" customHeight="1" x14ac:dyDescent="0.3">
      <c r="A3" s="182"/>
      <c r="B3" s="231"/>
      <c r="C3" s="231"/>
      <c r="D3" s="258" t="s">
        <v>333</v>
      </c>
      <c r="E3" s="258"/>
      <c r="F3" s="258"/>
      <c r="G3" s="258"/>
      <c r="H3" s="258"/>
    </row>
    <row r="4" spans="1:8" ht="18.75" customHeight="1" x14ac:dyDescent="0.3">
      <c r="A4" s="182"/>
      <c r="B4" s="231"/>
      <c r="C4" s="231"/>
      <c r="D4" s="258" t="s">
        <v>78</v>
      </c>
      <c r="E4" s="258"/>
      <c r="F4" s="258"/>
      <c r="G4" s="258"/>
      <c r="H4" s="258"/>
    </row>
    <row r="5" spans="1:8" ht="20.100000000000001" customHeight="1" x14ac:dyDescent="0.3">
      <c r="A5" s="182"/>
      <c r="B5" s="185"/>
      <c r="C5" s="259"/>
      <c r="D5" s="259"/>
      <c r="E5" s="259"/>
      <c r="F5" s="259"/>
      <c r="G5" s="259" t="s">
        <v>345</v>
      </c>
      <c r="H5" s="259"/>
    </row>
    <row r="6" spans="1:8" ht="50.1" customHeight="1" x14ac:dyDescent="0.25">
      <c r="A6" s="266" t="s">
        <v>334</v>
      </c>
      <c r="B6" s="266"/>
      <c r="C6" s="266"/>
      <c r="D6" s="266"/>
      <c r="E6" s="266"/>
      <c r="F6" s="266"/>
      <c r="G6" s="266"/>
      <c r="H6" s="266"/>
    </row>
    <row r="7" spans="1:8" ht="48.9" hidden="1" customHeight="1" x14ac:dyDescent="0.3">
      <c r="A7" s="267" t="s">
        <v>269</v>
      </c>
      <c r="B7" s="267"/>
      <c r="C7" s="267"/>
      <c r="D7" s="267"/>
      <c r="E7" s="233"/>
      <c r="F7" s="233"/>
      <c r="G7" s="233"/>
      <c r="H7" s="233"/>
    </row>
    <row r="8" spans="1:8" ht="17.25" customHeight="1" x14ac:dyDescent="0.25">
      <c r="A8" s="268" t="s">
        <v>270</v>
      </c>
      <c r="B8" s="269" t="s">
        <v>164</v>
      </c>
      <c r="C8" s="263" t="s">
        <v>143</v>
      </c>
      <c r="D8" s="265"/>
      <c r="E8" s="265"/>
      <c r="F8" s="265"/>
      <c r="G8" s="265"/>
      <c r="H8" s="264"/>
    </row>
    <row r="9" spans="1:8" ht="17.25" customHeight="1" x14ac:dyDescent="0.25">
      <c r="A9" s="268"/>
      <c r="B9" s="269"/>
      <c r="C9" s="263" t="s">
        <v>327</v>
      </c>
      <c r="D9" s="264"/>
      <c r="E9" s="263" t="s">
        <v>328</v>
      </c>
      <c r="F9" s="264"/>
      <c r="G9" s="263" t="s">
        <v>330</v>
      </c>
      <c r="H9" s="264"/>
    </row>
    <row r="10" spans="1:8" ht="32.25" customHeight="1" x14ac:dyDescent="0.25">
      <c r="A10" s="268"/>
      <c r="B10" s="269"/>
      <c r="C10" s="145" t="s">
        <v>300</v>
      </c>
      <c r="D10" s="145" t="s">
        <v>301</v>
      </c>
      <c r="E10" s="226" t="s">
        <v>300</v>
      </c>
      <c r="F10" s="226" t="s">
        <v>301</v>
      </c>
      <c r="G10" s="226" t="s">
        <v>300</v>
      </c>
      <c r="H10" s="226" t="s">
        <v>301</v>
      </c>
    </row>
    <row r="11" spans="1:8" s="189" customFormat="1" ht="31.5" hidden="1" customHeight="1" x14ac:dyDescent="0.3">
      <c r="A11" s="186" t="s">
        <v>271</v>
      </c>
      <c r="B11" s="187" t="s">
        <v>272</v>
      </c>
      <c r="C11" s="188"/>
      <c r="D11" s="188"/>
      <c r="E11" s="188"/>
      <c r="F11" s="188"/>
      <c r="G11" s="188"/>
      <c r="H11" s="188"/>
    </row>
    <row r="12" spans="1:8" s="193" customFormat="1" ht="31.5" hidden="1" customHeight="1" x14ac:dyDescent="0.3">
      <c r="A12" s="190" t="s">
        <v>273</v>
      </c>
      <c r="B12" s="191" t="s">
        <v>274</v>
      </c>
      <c r="C12" s="192"/>
      <c r="D12" s="192"/>
      <c r="E12" s="192"/>
      <c r="F12" s="192"/>
      <c r="G12" s="192"/>
      <c r="H12" s="192"/>
    </row>
    <row r="13" spans="1:8" s="193" customFormat="1" ht="46.5" hidden="1" customHeight="1" x14ac:dyDescent="0.3">
      <c r="A13" s="194" t="s">
        <v>275</v>
      </c>
      <c r="B13" s="195" t="s">
        <v>276</v>
      </c>
      <c r="C13" s="196"/>
      <c r="D13" s="196"/>
      <c r="E13" s="196"/>
      <c r="F13" s="196"/>
      <c r="G13" s="196"/>
      <c r="H13" s="196"/>
    </row>
    <row r="14" spans="1:8" s="193" customFormat="1" ht="41.4" hidden="1" customHeight="1" x14ac:dyDescent="0.3">
      <c r="A14" s="197" t="s">
        <v>277</v>
      </c>
      <c r="B14" s="195" t="s">
        <v>278</v>
      </c>
      <c r="C14" s="196"/>
      <c r="D14" s="196"/>
      <c r="E14" s="196"/>
      <c r="F14" s="196"/>
      <c r="G14" s="196"/>
      <c r="H14" s="196"/>
    </row>
    <row r="15" spans="1:8" s="193" customFormat="1" ht="49.5" hidden="1" customHeight="1" x14ac:dyDescent="0.3">
      <c r="A15" s="198" t="s">
        <v>279</v>
      </c>
      <c r="B15" s="199" t="s">
        <v>280</v>
      </c>
      <c r="C15" s="200"/>
      <c r="D15" s="200"/>
      <c r="E15" s="200"/>
      <c r="F15" s="200"/>
      <c r="G15" s="200"/>
      <c r="H15" s="200"/>
    </row>
    <row r="16" spans="1:8" ht="31.5" customHeight="1" x14ac:dyDescent="0.25">
      <c r="A16" s="201" t="s">
        <v>281</v>
      </c>
      <c r="B16" s="202" t="s">
        <v>282</v>
      </c>
      <c r="C16" s="203">
        <f>C17-C21</f>
        <v>-23761.549999999814</v>
      </c>
      <c r="D16" s="203">
        <f t="shared" ref="D16:H16" si="0">D17-D21</f>
        <v>-242901.55000000075</v>
      </c>
      <c r="E16" s="203">
        <f>E17-E21</f>
        <v>-24262.75</v>
      </c>
      <c r="F16" s="203">
        <f t="shared" ref="F16" si="1">F17-F21</f>
        <v>-24262.75</v>
      </c>
      <c r="G16" s="203">
        <f>G17-G21</f>
        <v>-24664.149999999441</v>
      </c>
      <c r="H16" s="203">
        <f t="shared" si="0"/>
        <v>-24664.149999999441</v>
      </c>
    </row>
    <row r="17" spans="1:8" ht="24.9" customHeight="1" x14ac:dyDescent="0.25">
      <c r="A17" s="204" t="s">
        <v>283</v>
      </c>
      <c r="B17" s="205" t="s">
        <v>284</v>
      </c>
      <c r="C17" s="206">
        <f>C18</f>
        <v>6429420.7000000002</v>
      </c>
      <c r="D17" s="206">
        <f t="shared" ref="D17:H19" si="2">D18</f>
        <v>9641450.6099999994</v>
      </c>
      <c r="E17" s="206">
        <f>E18</f>
        <v>6404518.2200000007</v>
      </c>
      <c r="F17" s="206">
        <f t="shared" si="2"/>
        <v>6409982.8900000006</v>
      </c>
      <c r="G17" s="206">
        <f>G18</f>
        <v>6429519.96</v>
      </c>
      <c r="H17" s="206">
        <f t="shared" si="2"/>
        <v>6434976.7999999998</v>
      </c>
    </row>
    <row r="18" spans="1:8" ht="20.399999999999999" customHeight="1" x14ac:dyDescent="0.25">
      <c r="A18" s="207" t="s">
        <v>285</v>
      </c>
      <c r="B18" s="208" t="s">
        <v>286</v>
      </c>
      <c r="C18" s="209">
        <f>C19</f>
        <v>6429420.7000000002</v>
      </c>
      <c r="D18" s="209">
        <f t="shared" si="2"/>
        <v>9641450.6099999994</v>
      </c>
      <c r="E18" s="209">
        <f>E19</f>
        <v>6404518.2200000007</v>
      </c>
      <c r="F18" s="209">
        <f t="shared" si="2"/>
        <v>6409982.8900000006</v>
      </c>
      <c r="G18" s="209">
        <f>G19</f>
        <v>6429519.96</v>
      </c>
      <c r="H18" s="209">
        <f t="shared" si="2"/>
        <v>6434976.7999999998</v>
      </c>
    </row>
    <row r="19" spans="1:8" ht="31.5" customHeight="1" x14ac:dyDescent="0.25">
      <c r="A19" s="207" t="s">
        <v>287</v>
      </c>
      <c r="B19" s="208" t="s">
        <v>288</v>
      </c>
      <c r="C19" s="209">
        <f>C20</f>
        <v>6429420.7000000002</v>
      </c>
      <c r="D19" s="209">
        <f t="shared" si="2"/>
        <v>9641450.6099999994</v>
      </c>
      <c r="E19" s="209">
        <f>E20</f>
        <v>6404518.2200000007</v>
      </c>
      <c r="F19" s="209">
        <f t="shared" si="2"/>
        <v>6409982.8900000006</v>
      </c>
      <c r="G19" s="209">
        <f>G20</f>
        <v>6429519.96</v>
      </c>
      <c r="H19" s="209">
        <f t="shared" si="2"/>
        <v>6434976.7999999998</v>
      </c>
    </row>
    <row r="20" spans="1:8" ht="31.5" customHeight="1" x14ac:dyDescent="0.25">
      <c r="A20" s="210" t="s">
        <v>289</v>
      </c>
      <c r="B20" s="208" t="s">
        <v>290</v>
      </c>
      <c r="C20" s="209">
        <f>'Приложение № 1'!C66</f>
        <v>6429420.7000000002</v>
      </c>
      <c r="D20" s="209">
        <f>'Приложение № 1'!D66</f>
        <v>9641450.6099999994</v>
      </c>
      <c r="E20" s="209">
        <f>'Приложение № 1'!E66</f>
        <v>6404518.2200000007</v>
      </c>
      <c r="F20" s="209">
        <f>'Приложение № 1'!F66</f>
        <v>6409982.8900000006</v>
      </c>
      <c r="G20" s="209">
        <f>'Приложение № 1'!G66</f>
        <v>6429519.96</v>
      </c>
      <c r="H20" s="209">
        <f>'Приложение № 1'!H66</f>
        <v>6434976.7999999998</v>
      </c>
    </row>
    <row r="21" spans="1:8" ht="24" customHeight="1" x14ac:dyDescent="0.25">
      <c r="A21" s="207" t="s">
        <v>291</v>
      </c>
      <c r="B21" s="208" t="s">
        <v>292</v>
      </c>
      <c r="C21" s="209">
        <f>C22</f>
        <v>6453182.25</v>
      </c>
      <c r="D21" s="209">
        <f t="shared" ref="D21:H23" si="3">D22</f>
        <v>9884352.1600000001</v>
      </c>
      <c r="E21" s="209">
        <f>E22</f>
        <v>6428780.9700000007</v>
      </c>
      <c r="F21" s="209">
        <f t="shared" si="3"/>
        <v>6434245.6400000006</v>
      </c>
      <c r="G21" s="209">
        <f>G22</f>
        <v>6454184.1099999994</v>
      </c>
      <c r="H21" s="209">
        <f t="shared" si="3"/>
        <v>6459640.9499999993</v>
      </c>
    </row>
    <row r="22" spans="1:8" ht="23.1" customHeight="1" x14ac:dyDescent="0.25">
      <c r="A22" s="207" t="s">
        <v>293</v>
      </c>
      <c r="B22" s="208" t="s">
        <v>294</v>
      </c>
      <c r="C22" s="209">
        <f>C23</f>
        <v>6453182.25</v>
      </c>
      <c r="D22" s="209">
        <f t="shared" si="3"/>
        <v>9884352.1600000001</v>
      </c>
      <c r="E22" s="209">
        <f>E23</f>
        <v>6428780.9700000007</v>
      </c>
      <c r="F22" s="209">
        <f t="shared" si="3"/>
        <v>6434245.6400000006</v>
      </c>
      <c r="G22" s="209">
        <f>G23</f>
        <v>6454184.1099999994</v>
      </c>
      <c r="H22" s="209">
        <f t="shared" si="3"/>
        <v>6459640.9499999993</v>
      </c>
    </row>
    <row r="23" spans="1:8" ht="31.5" customHeight="1" x14ac:dyDescent="0.25">
      <c r="A23" s="207" t="s">
        <v>295</v>
      </c>
      <c r="B23" s="208" t="s">
        <v>296</v>
      </c>
      <c r="C23" s="209">
        <f>C24</f>
        <v>6453182.25</v>
      </c>
      <c r="D23" s="209">
        <f t="shared" si="3"/>
        <v>9884352.1600000001</v>
      </c>
      <c r="E23" s="209">
        <f>E24</f>
        <v>6428780.9700000007</v>
      </c>
      <c r="F23" s="209">
        <f t="shared" si="3"/>
        <v>6434245.6400000006</v>
      </c>
      <c r="G23" s="209">
        <f>G24</f>
        <v>6454184.1099999994</v>
      </c>
      <c r="H23" s="209">
        <f t="shared" si="3"/>
        <v>6459640.9499999993</v>
      </c>
    </row>
    <row r="24" spans="1:8" ht="31.5" customHeight="1" x14ac:dyDescent="0.25">
      <c r="A24" s="211" t="s">
        <v>297</v>
      </c>
      <c r="B24" s="212" t="s">
        <v>298</v>
      </c>
      <c r="C24" s="213">
        <f>'Приложение № 3'!D39</f>
        <v>6453182.25</v>
      </c>
      <c r="D24" s="213">
        <f>'Приложение № 3'!E39</f>
        <v>9884352.1600000001</v>
      </c>
      <c r="E24" s="213">
        <f>'Приложение № 3'!F39</f>
        <v>6428780.9700000007</v>
      </c>
      <c r="F24" s="213">
        <f>'Приложение № 3'!G39</f>
        <v>6434245.6400000006</v>
      </c>
      <c r="G24" s="213">
        <f>'Приложение № 3'!H39</f>
        <v>6454184.1099999994</v>
      </c>
      <c r="H24" s="213">
        <f>'Приложение № 3'!I39</f>
        <v>6459640.9499999993</v>
      </c>
    </row>
    <row r="25" spans="1:8" ht="31.5" customHeight="1" x14ac:dyDescent="0.25">
      <c r="A25" s="214" t="s">
        <v>299</v>
      </c>
      <c r="B25" s="215"/>
      <c r="C25" s="216">
        <f>C11+C16</f>
        <v>-23761.549999999814</v>
      </c>
      <c r="D25" s="216">
        <f t="shared" ref="D25:H25" si="4">D11+D16</f>
        <v>-242901.55000000075</v>
      </c>
      <c r="E25" s="216">
        <f>E11+E16</f>
        <v>-24262.75</v>
      </c>
      <c r="F25" s="216">
        <f t="shared" ref="F25" si="5">F11+F16</f>
        <v>-24262.75</v>
      </c>
      <c r="G25" s="216">
        <f>G11+G16</f>
        <v>-24664.149999999441</v>
      </c>
      <c r="H25" s="216">
        <f t="shared" si="4"/>
        <v>-24664.149999999441</v>
      </c>
    </row>
  </sheetData>
  <mergeCells count="17">
    <mergeCell ref="C5:D5"/>
    <mergeCell ref="C9:D9"/>
    <mergeCell ref="G9:H9"/>
    <mergeCell ref="C8:H8"/>
    <mergeCell ref="E1:F1"/>
    <mergeCell ref="E5:F5"/>
    <mergeCell ref="E9:F9"/>
    <mergeCell ref="G1:H1"/>
    <mergeCell ref="G5:H5"/>
    <mergeCell ref="D2:H2"/>
    <mergeCell ref="D3:H3"/>
    <mergeCell ref="D4:H4"/>
    <mergeCell ref="A6:H6"/>
    <mergeCell ref="A7:D7"/>
    <mergeCell ref="A8:A10"/>
    <mergeCell ref="B8:B10"/>
    <mergeCell ref="C1:D1"/>
  </mergeCells>
  <pageMargins left="0.55118110236220474" right="0.19685039370078741" top="0.78740157480314965" bottom="0.78740157480314965" header="0.51181102362204722" footer="0.51181102362204722"/>
  <pageSetup paperSize="9" scale="7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A1:K47"/>
  <sheetViews>
    <sheetView view="pageBreakPreview" zoomScaleNormal="100" zoomScaleSheetLayoutView="100" workbookViewId="0">
      <selection activeCell="H5" sqref="H5:I5"/>
    </sheetView>
  </sheetViews>
  <sheetFormatPr defaultColWidth="9.109375" defaultRowHeight="15.6" x14ac:dyDescent="0.3"/>
  <cols>
    <col min="1" max="1" width="54.88671875" style="71" customWidth="1"/>
    <col min="2" max="2" width="8.109375" style="104" customWidth="1"/>
    <col min="3" max="3" width="7.44140625" style="71" customWidth="1"/>
    <col min="4" max="9" width="17.6640625" style="71" customWidth="1"/>
    <col min="10" max="10" width="2.5546875" style="71" customWidth="1"/>
    <col min="11" max="11" width="16.33203125" style="71" customWidth="1"/>
    <col min="12" max="16384" width="9.109375" style="71"/>
  </cols>
  <sheetData>
    <row r="1" spans="1:11" ht="20.100000000000001" customHeight="1" x14ac:dyDescent="0.3">
      <c r="B1" s="72"/>
      <c r="C1" s="73"/>
      <c r="D1" s="137"/>
      <c r="E1" s="137"/>
      <c r="F1" s="278"/>
      <c r="G1" s="278"/>
      <c r="H1" s="278" t="s">
        <v>319</v>
      </c>
      <c r="I1" s="278"/>
    </row>
    <row r="2" spans="1:11" ht="20.100000000000001" customHeight="1" x14ac:dyDescent="0.3">
      <c r="B2" s="72"/>
      <c r="C2" s="73"/>
      <c r="D2" s="137"/>
      <c r="E2" s="137"/>
      <c r="F2" s="278"/>
      <c r="G2" s="278"/>
      <c r="H2" s="278" t="s">
        <v>77</v>
      </c>
      <c r="I2" s="278"/>
    </row>
    <row r="3" spans="1:11" ht="20.100000000000001" customHeight="1" x14ac:dyDescent="0.3">
      <c r="B3" s="6"/>
      <c r="C3" s="137"/>
      <c r="D3" s="137"/>
      <c r="E3" s="137"/>
      <c r="F3" s="228"/>
      <c r="G3" s="218"/>
      <c r="H3" s="228"/>
      <c r="I3" s="218" t="s">
        <v>336</v>
      </c>
      <c r="J3" s="137"/>
      <c r="K3" s="137"/>
    </row>
    <row r="4" spans="1:11" ht="35.25" customHeight="1" x14ac:dyDescent="0.3">
      <c r="B4" s="6"/>
      <c r="C4" s="137"/>
      <c r="D4" s="137"/>
      <c r="E4" s="137"/>
      <c r="F4" s="278"/>
      <c r="G4" s="278"/>
      <c r="H4" s="278" t="s">
        <v>78</v>
      </c>
      <c r="I4" s="278"/>
    </row>
    <row r="5" spans="1:11" ht="20.100000000000001" customHeight="1" x14ac:dyDescent="0.3">
      <c r="B5" s="6"/>
      <c r="C5" s="5"/>
      <c r="D5" s="235"/>
      <c r="E5" s="235"/>
      <c r="F5" s="279"/>
      <c r="G5" s="279"/>
      <c r="H5" s="279" t="s">
        <v>344</v>
      </c>
      <c r="I5" s="279"/>
    </row>
    <row r="6" spans="1:11" ht="66.75" customHeight="1" x14ac:dyDescent="0.3">
      <c r="A6" s="276" t="s">
        <v>337</v>
      </c>
      <c r="B6" s="276"/>
      <c r="C6" s="276"/>
      <c r="D6" s="276"/>
      <c r="E6" s="276"/>
      <c r="F6" s="276"/>
      <c r="G6" s="276"/>
      <c r="H6" s="276"/>
      <c r="I6" s="276"/>
    </row>
    <row r="7" spans="1:11" ht="18" hidden="1" customHeight="1" x14ac:dyDescent="0.3">
      <c r="A7" s="271" t="s">
        <v>128</v>
      </c>
      <c r="B7" s="271"/>
      <c r="C7" s="271"/>
      <c r="D7" s="271"/>
      <c r="E7" s="271"/>
      <c r="F7" s="234"/>
      <c r="G7" s="234"/>
      <c r="H7" s="234"/>
      <c r="I7" s="234"/>
    </row>
    <row r="8" spans="1:11" ht="17.399999999999999" customHeight="1" x14ac:dyDescent="0.3">
      <c r="A8" s="272" t="s">
        <v>129</v>
      </c>
      <c r="B8" s="273" t="s">
        <v>130</v>
      </c>
      <c r="C8" s="272" t="s">
        <v>131</v>
      </c>
      <c r="D8" s="274" t="s">
        <v>143</v>
      </c>
      <c r="E8" s="277"/>
      <c r="F8" s="277"/>
      <c r="G8" s="277"/>
      <c r="H8" s="277"/>
      <c r="I8" s="275"/>
    </row>
    <row r="9" spans="1:11" ht="17.399999999999999" customHeight="1" x14ac:dyDescent="0.3">
      <c r="A9" s="272"/>
      <c r="B9" s="273"/>
      <c r="C9" s="272"/>
      <c r="D9" s="274" t="s">
        <v>327</v>
      </c>
      <c r="E9" s="275"/>
      <c r="F9" s="274" t="s">
        <v>328</v>
      </c>
      <c r="G9" s="275"/>
      <c r="H9" s="274" t="s">
        <v>330</v>
      </c>
      <c r="I9" s="275"/>
    </row>
    <row r="10" spans="1:11" ht="38.25" customHeight="1" x14ac:dyDescent="0.3">
      <c r="A10" s="272"/>
      <c r="B10" s="273"/>
      <c r="C10" s="272"/>
      <c r="D10" s="145" t="s">
        <v>300</v>
      </c>
      <c r="E10" s="145" t="s">
        <v>301</v>
      </c>
      <c r="F10" s="226" t="s">
        <v>300</v>
      </c>
      <c r="G10" s="226" t="s">
        <v>301</v>
      </c>
      <c r="H10" s="226" t="s">
        <v>300</v>
      </c>
      <c r="I10" s="226" t="s">
        <v>301</v>
      </c>
      <c r="J10" s="74"/>
    </row>
    <row r="11" spans="1:11" ht="30.9" customHeight="1" x14ac:dyDescent="0.3">
      <c r="A11" s="75" t="s">
        <v>3</v>
      </c>
      <c r="B11" s="76" t="s">
        <v>39</v>
      </c>
      <c r="C11" s="76" t="s">
        <v>40</v>
      </c>
      <c r="D11" s="77">
        <f>SUM(D12:D17)</f>
        <v>5213160</v>
      </c>
      <c r="E11" s="77">
        <f t="shared" ref="E11:I11" si="0">SUM(E12:E17)</f>
        <v>5415300</v>
      </c>
      <c r="F11" s="77">
        <f>SUM(F12:F17)</f>
        <v>5123152</v>
      </c>
      <c r="G11" s="77">
        <f t="shared" ref="G11" si="1">SUM(G12:G17)</f>
        <v>5123152</v>
      </c>
      <c r="H11" s="77">
        <f>SUM(H12:H17)</f>
        <v>5153152</v>
      </c>
      <c r="I11" s="77">
        <f t="shared" si="0"/>
        <v>5153152</v>
      </c>
      <c r="J11" s="74"/>
      <c r="K11" s="253"/>
    </row>
    <row r="12" spans="1:11" ht="48.6" customHeight="1" x14ac:dyDescent="0.3">
      <c r="A12" s="78" t="s">
        <v>28</v>
      </c>
      <c r="B12" s="79" t="s">
        <v>132</v>
      </c>
      <c r="C12" s="79" t="s">
        <v>133</v>
      </c>
      <c r="D12" s="80">
        <f>'Приложение № 4'!G14</f>
        <v>900000</v>
      </c>
      <c r="E12" s="80">
        <f>'Приложение № 4'!H14</f>
        <v>900000</v>
      </c>
      <c r="F12" s="80">
        <f>'Приложение № 4'!I14</f>
        <v>934277</v>
      </c>
      <c r="G12" s="80">
        <f>'Приложение № 4'!J14</f>
        <v>934277</v>
      </c>
      <c r="H12" s="80">
        <f>'Приложение № 4'!K14</f>
        <v>934277</v>
      </c>
      <c r="I12" s="80">
        <f>'Приложение № 4'!L14</f>
        <v>934277</v>
      </c>
      <c r="J12" s="74"/>
      <c r="K12" s="253"/>
    </row>
    <row r="13" spans="1:11" ht="47.4" hidden="1" customHeight="1" x14ac:dyDescent="0.3">
      <c r="A13" s="78" t="s">
        <v>134</v>
      </c>
      <c r="B13" s="79" t="s">
        <v>39</v>
      </c>
      <c r="C13" s="79" t="s">
        <v>42</v>
      </c>
      <c r="D13" s="80">
        <f>'Приложение № 4'!G20</f>
        <v>0</v>
      </c>
      <c r="E13" s="80">
        <f>'Приложение № 4'!H20</f>
        <v>0</v>
      </c>
      <c r="F13" s="80">
        <f>'Приложение № 4'!G20</f>
        <v>0</v>
      </c>
      <c r="G13" s="80">
        <f>'Приложение № 4'!H20</f>
        <v>0</v>
      </c>
      <c r="H13" s="80">
        <f>'Приложение № 4'!K20</f>
        <v>0</v>
      </c>
      <c r="I13" s="80">
        <f>'Приложение № 4'!L20</f>
        <v>0</v>
      </c>
      <c r="J13" s="74"/>
      <c r="K13" s="253"/>
    </row>
    <row r="14" spans="1:11" ht="62.1" customHeight="1" x14ac:dyDescent="0.3">
      <c r="A14" s="78" t="s">
        <v>4</v>
      </c>
      <c r="B14" s="79" t="s">
        <v>39</v>
      </c>
      <c r="C14" s="79" t="s">
        <v>43</v>
      </c>
      <c r="D14" s="80">
        <f>'Приложение № 4'!G26</f>
        <v>4187553</v>
      </c>
      <c r="E14" s="80">
        <f>'Приложение № 4'!H26</f>
        <v>4187553</v>
      </c>
      <c r="F14" s="80">
        <f>'Приложение № 4'!I26</f>
        <v>4063268</v>
      </c>
      <c r="G14" s="80">
        <f>'Приложение № 4'!J26</f>
        <v>4063268</v>
      </c>
      <c r="H14" s="80">
        <f>'Приложение № 4'!K26</f>
        <v>4093268</v>
      </c>
      <c r="I14" s="80">
        <f>'Приложение № 4'!L26</f>
        <v>4093268</v>
      </c>
      <c r="J14" s="74"/>
      <c r="K14" s="253"/>
    </row>
    <row r="15" spans="1:11" ht="51.6" customHeight="1" x14ac:dyDescent="0.3">
      <c r="A15" s="78" t="s">
        <v>23</v>
      </c>
      <c r="B15" s="79" t="s">
        <v>39</v>
      </c>
      <c r="C15" s="79" t="s">
        <v>44</v>
      </c>
      <c r="D15" s="80">
        <f>'Приложение № 4'!G43</f>
        <v>67607</v>
      </c>
      <c r="E15" s="80">
        <f>'Приложение № 4'!H43</f>
        <v>67607</v>
      </c>
      <c r="F15" s="80">
        <f>'Приложение № 4'!I43</f>
        <v>67607</v>
      </c>
      <c r="G15" s="80">
        <f>'Приложение № 4'!J43</f>
        <v>67607</v>
      </c>
      <c r="H15" s="80">
        <f>'Приложение № 4'!K43</f>
        <v>67607</v>
      </c>
      <c r="I15" s="80">
        <f>'Приложение № 4'!L43</f>
        <v>67607</v>
      </c>
      <c r="J15" s="74"/>
      <c r="K15" s="253"/>
    </row>
    <row r="16" spans="1:11" ht="20.100000000000001" customHeight="1" x14ac:dyDescent="0.3">
      <c r="A16" s="78" t="s">
        <v>24</v>
      </c>
      <c r="B16" s="79" t="s">
        <v>39</v>
      </c>
      <c r="C16" s="79">
        <v>11</v>
      </c>
      <c r="D16" s="80">
        <f>'Приложение № 4'!G49</f>
        <v>8000</v>
      </c>
      <c r="E16" s="80">
        <f>'Приложение № 4'!H49</f>
        <v>8000</v>
      </c>
      <c r="F16" s="80">
        <f>'Приложение № 4'!I49</f>
        <v>8000</v>
      </c>
      <c r="G16" s="80">
        <f>'Приложение № 4'!J49</f>
        <v>8000</v>
      </c>
      <c r="H16" s="80">
        <f>'Приложение № 4'!K49</f>
        <v>8000</v>
      </c>
      <c r="I16" s="80">
        <f>'Приложение № 4'!L49</f>
        <v>8000</v>
      </c>
      <c r="J16" s="74"/>
      <c r="K16" s="253"/>
    </row>
    <row r="17" spans="1:11" ht="20.100000000000001" customHeight="1" x14ac:dyDescent="0.3">
      <c r="A17" s="81" t="s">
        <v>5</v>
      </c>
      <c r="B17" s="82" t="s">
        <v>39</v>
      </c>
      <c r="C17" s="82">
        <v>13</v>
      </c>
      <c r="D17" s="83">
        <f>'Приложение № 4'!G54</f>
        <v>50000</v>
      </c>
      <c r="E17" s="83">
        <f>'Приложение № 4'!H54</f>
        <v>252140</v>
      </c>
      <c r="F17" s="83">
        <f>'Приложение № 4'!I54</f>
        <v>50000</v>
      </c>
      <c r="G17" s="83">
        <f>'Приложение № 4'!J54</f>
        <v>50000</v>
      </c>
      <c r="H17" s="83">
        <f>'Приложение № 4'!K54</f>
        <v>50000</v>
      </c>
      <c r="I17" s="83">
        <f>'Приложение № 4'!L54</f>
        <v>50000</v>
      </c>
      <c r="J17" s="74"/>
      <c r="K17" s="253"/>
    </row>
    <row r="18" spans="1:11" ht="20.100000000000001" customHeight="1" x14ac:dyDescent="0.3">
      <c r="A18" s="84" t="s">
        <v>26</v>
      </c>
      <c r="B18" s="85" t="s">
        <v>41</v>
      </c>
      <c r="C18" s="85" t="s">
        <v>40</v>
      </c>
      <c r="D18" s="77">
        <f>D19</f>
        <v>190050.7</v>
      </c>
      <c r="E18" s="77">
        <f t="shared" ref="E18:I18" si="2">E19</f>
        <v>193080.61000000002</v>
      </c>
      <c r="F18" s="77">
        <f>F19</f>
        <v>196846.58</v>
      </c>
      <c r="G18" s="77">
        <f t="shared" si="2"/>
        <v>202311.25</v>
      </c>
      <c r="H18" s="77">
        <f>H19</f>
        <v>204401.22</v>
      </c>
      <c r="I18" s="77">
        <f t="shared" si="2"/>
        <v>209858.06</v>
      </c>
      <c r="J18" s="74"/>
      <c r="K18" s="253"/>
    </row>
    <row r="19" spans="1:11" ht="20.100000000000001" customHeight="1" x14ac:dyDescent="0.3">
      <c r="A19" s="81" t="s">
        <v>27</v>
      </c>
      <c r="B19" s="82" t="s">
        <v>41</v>
      </c>
      <c r="C19" s="82" t="s">
        <v>42</v>
      </c>
      <c r="D19" s="83">
        <f>'Приложение № 4'!G63</f>
        <v>190050.7</v>
      </c>
      <c r="E19" s="83">
        <f>'Приложение № 4'!H63</f>
        <v>193080.61000000002</v>
      </c>
      <c r="F19" s="83">
        <f>'Приложение № 4'!I63</f>
        <v>196846.58</v>
      </c>
      <c r="G19" s="83">
        <f>'Приложение № 4'!J63</f>
        <v>202311.25</v>
      </c>
      <c r="H19" s="83">
        <f>'Приложение № 4'!K63</f>
        <v>204401.22</v>
      </c>
      <c r="I19" s="83">
        <f>'Приложение № 4'!L63</f>
        <v>209858.06</v>
      </c>
      <c r="J19" s="74"/>
      <c r="K19" s="253"/>
    </row>
    <row r="20" spans="1:11" ht="38.25" customHeight="1" x14ac:dyDescent="0.3">
      <c r="A20" s="84" t="s">
        <v>35</v>
      </c>
      <c r="B20" s="85" t="s">
        <v>42</v>
      </c>
      <c r="C20" s="85" t="s">
        <v>40</v>
      </c>
      <c r="D20" s="77">
        <f t="shared" ref="D20:I20" si="3">SUM(D21)</f>
        <v>0</v>
      </c>
      <c r="E20" s="77">
        <f t="shared" si="3"/>
        <v>5000</v>
      </c>
      <c r="F20" s="77">
        <f t="shared" si="3"/>
        <v>0</v>
      </c>
      <c r="G20" s="77">
        <f t="shared" si="3"/>
        <v>0</v>
      </c>
      <c r="H20" s="77">
        <f t="shared" si="3"/>
        <v>0</v>
      </c>
      <c r="I20" s="77">
        <f t="shared" si="3"/>
        <v>0</v>
      </c>
      <c r="J20" s="74"/>
      <c r="K20" s="253"/>
    </row>
    <row r="21" spans="1:11" ht="47.1" customHeight="1" x14ac:dyDescent="0.3">
      <c r="A21" s="81" t="s">
        <v>75</v>
      </c>
      <c r="B21" s="82" t="s">
        <v>42</v>
      </c>
      <c r="C21" s="82">
        <v>10</v>
      </c>
      <c r="D21" s="83">
        <f>'Приложение № 4'!G71</f>
        <v>0</v>
      </c>
      <c r="E21" s="83">
        <f>'Приложение № 4'!H71</f>
        <v>5000</v>
      </c>
      <c r="F21" s="83">
        <f>'Приложение № 4'!I71</f>
        <v>0</v>
      </c>
      <c r="G21" s="83">
        <f>'Приложение № 4'!J71</f>
        <v>0</v>
      </c>
      <c r="H21" s="83">
        <f>'Приложение № 4'!K71</f>
        <v>0</v>
      </c>
      <c r="I21" s="83">
        <f>'Приложение № 4'!L71</f>
        <v>0</v>
      </c>
      <c r="J21" s="74"/>
      <c r="K21" s="253"/>
    </row>
    <row r="22" spans="1:11" ht="20.100000000000001" customHeight="1" x14ac:dyDescent="0.3">
      <c r="A22" s="86" t="s">
        <v>6</v>
      </c>
      <c r="B22" s="76" t="s">
        <v>43</v>
      </c>
      <c r="C22" s="76" t="s">
        <v>40</v>
      </c>
      <c r="D22" s="77">
        <f>SUM(D23:D24)</f>
        <v>0</v>
      </c>
      <c r="E22" s="77">
        <f t="shared" ref="E22:I22" si="4">SUM(E23:E24)</f>
        <v>3171500</v>
      </c>
      <c r="F22" s="77">
        <f>SUM(F23:F24)</f>
        <v>0</v>
      </c>
      <c r="G22" s="77">
        <f t="shared" ref="G22" si="5">SUM(G23:G24)</f>
        <v>0</v>
      </c>
      <c r="H22" s="77">
        <f>SUM(H23:H24)</f>
        <v>0</v>
      </c>
      <c r="I22" s="77">
        <f t="shared" si="4"/>
        <v>0</v>
      </c>
      <c r="J22" s="74"/>
      <c r="K22" s="253"/>
    </row>
    <row r="23" spans="1:11" ht="20.100000000000001" customHeight="1" x14ac:dyDescent="0.3">
      <c r="A23" s="88" t="s">
        <v>8</v>
      </c>
      <c r="B23" s="89" t="s">
        <v>43</v>
      </c>
      <c r="C23" s="89" t="s">
        <v>48</v>
      </c>
      <c r="D23" s="80">
        <f>'Приложение № 4'!G78</f>
        <v>0</v>
      </c>
      <c r="E23" s="80">
        <f>'Приложение № 4'!H78</f>
        <v>3171500</v>
      </c>
      <c r="F23" s="80">
        <f>'Приложение № 4'!I78</f>
        <v>0</v>
      </c>
      <c r="G23" s="80">
        <f>'Приложение № 4'!J78</f>
        <v>0</v>
      </c>
      <c r="H23" s="80">
        <f>'Приложение № 4'!K78</f>
        <v>0</v>
      </c>
      <c r="I23" s="80">
        <f>'Приложение № 4'!L78</f>
        <v>0</v>
      </c>
      <c r="J23" s="74"/>
      <c r="K23" s="253"/>
    </row>
    <row r="24" spans="1:11" ht="21" hidden="1" customHeight="1" x14ac:dyDescent="0.3">
      <c r="A24" s="90" t="s">
        <v>9</v>
      </c>
      <c r="B24" s="91" t="s">
        <v>43</v>
      </c>
      <c r="C24" s="91" t="s">
        <v>49</v>
      </c>
      <c r="D24" s="83"/>
      <c r="E24" s="83"/>
      <c r="F24" s="83"/>
      <c r="G24" s="83"/>
      <c r="H24" s="83"/>
      <c r="I24" s="83"/>
      <c r="J24" s="74"/>
      <c r="K24" s="253"/>
    </row>
    <row r="25" spans="1:11" ht="19.5" customHeight="1" x14ac:dyDescent="0.3">
      <c r="A25" s="86" t="s">
        <v>10</v>
      </c>
      <c r="B25" s="76" t="s">
        <v>50</v>
      </c>
      <c r="C25" s="76" t="s">
        <v>40</v>
      </c>
      <c r="D25" s="77">
        <f>SUM(D26:D28)</f>
        <v>1034971.55</v>
      </c>
      <c r="E25" s="77">
        <f t="shared" ref="E25:I25" si="6">SUM(E26:E28)</f>
        <v>1084471.55</v>
      </c>
      <c r="F25" s="77">
        <f>SUM(F26:F28)</f>
        <v>940171.53</v>
      </c>
      <c r="G25" s="77">
        <f t="shared" ref="G25" si="7">SUM(G26:G28)</f>
        <v>940171.53</v>
      </c>
      <c r="H25" s="77">
        <f>SUM(H26:H28)</f>
        <v>773516.75</v>
      </c>
      <c r="I25" s="77">
        <f t="shared" si="6"/>
        <v>773516.75</v>
      </c>
      <c r="J25" s="74"/>
      <c r="K25" s="253"/>
    </row>
    <row r="26" spans="1:11" ht="20.100000000000001" customHeight="1" x14ac:dyDescent="0.3">
      <c r="A26" s="88" t="s">
        <v>34</v>
      </c>
      <c r="B26" s="89" t="s">
        <v>50</v>
      </c>
      <c r="C26" s="89" t="s">
        <v>39</v>
      </c>
      <c r="D26" s="80">
        <f>'Приложение № 4'!G92</f>
        <v>0</v>
      </c>
      <c r="E26" s="80">
        <f>'Приложение № 4'!H92</f>
        <v>0</v>
      </c>
      <c r="F26" s="80">
        <f>'Приложение № 4'!I92</f>
        <v>0</v>
      </c>
      <c r="G26" s="80">
        <f>'Приложение № 4'!J92</f>
        <v>0</v>
      </c>
      <c r="H26" s="80">
        <f>'Приложение № 4'!K92</f>
        <v>0</v>
      </c>
      <c r="I26" s="80">
        <f>'Приложение № 4'!L92</f>
        <v>0</v>
      </c>
      <c r="J26" s="74"/>
      <c r="K26" s="253"/>
    </row>
    <row r="27" spans="1:11" ht="20.100000000000001" hidden="1" customHeight="1" x14ac:dyDescent="0.3">
      <c r="A27" s="88" t="s">
        <v>11</v>
      </c>
      <c r="B27" s="92" t="s">
        <v>50</v>
      </c>
      <c r="C27" s="92" t="s">
        <v>41</v>
      </c>
      <c r="D27" s="80"/>
      <c r="E27" s="80"/>
      <c r="F27" s="80"/>
      <c r="G27" s="80"/>
      <c r="H27" s="80"/>
      <c r="I27" s="80"/>
      <c r="J27" s="74"/>
      <c r="K27" s="253"/>
    </row>
    <row r="28" spans="1:11" ht="20.100000000000001" customHeight="1" x14ac:dyDescent="0.3">
      <c r="A28" s="93" t="s">
        <v>12</v>
      </c>
      <c r="B28" s="94" t="s">
        <v>50</v>
      </c>
      <c r="C28" s="94" t="s">
        <v>42</v>
      </c>
      <c r="D28" s="83">
        <f>'Приложение № 4'!G112</f>
        <v>1034971.55</v>
      </c>
      <c r="E28" s="83">
        <f>'Приложение № 4'!H112</f>
        <v>1084471.55</v>
      </c>
      <c r="F28" s="83">
        <f>'Приложение № 4'!I112</f>
        <v>940171.53</v>
      </c>
      <c r="G28" s="83">
        <f>'Приложение № 4'!J112</f>
        <v>940171.53</v>
      </c>
      <c r="H28" s="83">
        <f>'Приложение № 4'!K112</f>
        <v>773516.75</v>
      </c>
      <c r="I28" s="83">
        <f>'Приложение № 4'!L112</f>
        <v>773516.75</v>
      </c>
      <c r="J28" s="74"/>
      <c r="K28" s="253"/>
    </row>
    <row r="29" spans="1:11" ht="20.100000000000001" hidden="1" customHeight="1" x14ac:dyDescent="0.3">
      <c r="A29" s="86" t="s">
        <v>17</v>
      </c>
      <c r="B29" s="76" t="s">
        <v>51</v>
      </c>
      <c r="C29" s="76" t="s">
        <v>40</v>
      </c>
      <c r="D29" s="77">
        <f>SUM(D30)</f>
        <v>0</v>
      </c>
      <c r="E29" s="77">
        <f t="shared" ref="E29:I29" si="8">SUM(E30)</f>
        <v>0</v>
      </c>
      <c r="F29" s="77">
        <f>SUM(F30)</f>
        <v>0</v>
      </c>
      <c r="G29" s="77">
        <f t="shared" si="8"/>
        <v>0</v>
      </c>
      <c r="H29" s="77">
        <f>SUM(H30)</f>
        <v>0</v>
      </c>
      <c r="I29" s="77">
        <f t="shared" si="8"/>
        <v>0</v>
      </c>
      <c r="J29" s="74"/>
      <c r="K29" s="253"/>
    </row>
    <row r="30" spans="1:11" ht="20.100000000000001" hidden="1" customHeight="1" x14ac:dyDescent="0.3">
      <c r="A30" s="90" t="s">
        <v>33</v>
      </c>
      <c r="B30" s="91" t="s">
        <v>51</v>
      </c>
      <c r="C30" s="91" t="s">
        <v>39</v>
      </c>
      <c r="D30" s="83"/>
      <c r="E30" s="83"/>
      <c r="F30" s="83"/>
      <c r="G30" s="83"/>
      <c r="H30" s="83"/>
      <c r="I30" s="83"/>
      <c r="J30" s="74"/>
      <c r="K30" s="253"/>
    </row>
    <row r="31" spans="1:11" ht="20.100000000000001" customHeight="1" x14ac:dyDescent="0.3">
      <c r="A31" s="95" t="s">
        <v>36</v>
      </c>
      <c r="B31" s="76" t="s">
        <v>37</v>
      </c>
      <c r="C31" s="76" t="s">
        <v>40</v>
      </c>
      <c r="D31" s="77">
        <f>D32</f>
        <v>15000</v>
      </c>
      <c r="E31" s="77">
        <f t="shared" ref="E31:I31" si="9">E32</f>
        <v>15000</v>
      </c>
      <c r="F31" s="77">
        <f>F32</f>
        <v>15000</v>
      </c>
      <c r="G31" s="77">
        <f t="shared" si="9"/>
        <v>15000</v>
      </c>
      <c r="H31" s="77">
        <f>H32</f>
        <v>15000</v>
      </c>
      <c r="I31" s="77">
        <f t="shared" si="9"/>
        <v>15000</v>
      </c>
      <c r="J31" s="74"/>
      <c r="K31" s="253"/>
    </row>
    <row r="32" spans="1:11" ht="20.100000000000001" customHeight="1" x14ac:dyDescent="0.3">
      <c r="A32" s="96" t="s">
        <v>38</v>
      </c>
      <c r="B32" s="91" t="s">
        <v>37</v>
      </c>
      <c r="C32" s="91" t="s">
        <v>39</v>
      </c>
      <c r="D32" s="83">
        <f>'Приложение № 4'!G134</f>
        <v>15000</v>
      </c>
      <c r="E32" s="83">
        <f>'Приложение № 4'!H134</f>
        <v>15000</v>
      </c>
      <c r="F32" s="83">
        <f>'Приложение № 4'!I134</f>
        <v>15000</v>
      </c>
      <c r="G32" s="83">
        <f>'Приложение № 4'!J134</f>
        <v>15000</v>
      </c>
      <c r="H32" s="83">
        <f>'Приложение № 4'!K134</f>
        <v>15000</v>
      </c>
      <c r="I32" s="83">
        <f>'Приложение № 4'!L134</f>
        <v>15000</v>
      </c>
      <c r="J32" s="74"/>
      <c r="K32" s="253"/>
    </row>
    <row r="33" spans="1:11" ht="20.100000000000001" hidden="1" customHeight="1" x14ac:dyDescent="0.3">
      <c r="A33" s="86" t="s">
        <v>19</v>
      </c>
      <c r="B33" s="76" t="s">
        <v>47</v>
      </c>
      <c r="C33" s="76" t="s">
        <v>40</v>
      </c>
      <c r="D33" s="77">
        <f>D34+D35</f>
        <v>0</v>
      </c>
      <c r="E33" s="77">
        <f t="shared" ref="E33:I33" si="10">E34+E35</f>
        <v>0</v>
      </c>
      <c r="F33" s="77">
        <f t="shared" si="10"/>
        <v>0</v>
      </c>
      <c r="G33" s="77">
        <f t="shared" si="10"/>
        <v>0</v>
      </c>
      <c r="H33" s="77">
        <f t="shared" si="10"/>
        <v>0</v>
      </c>
      <c r="I33" s="77">
        <f t="shared" si="10"/>
        <v>0</v>
      </c>
      <c r="J33" s="74"/>
      <c r="K33" s="253"/>
    </row>
    <row r="34" spans="1:11" ht="20.100000000000001" hidden="1" customHeight="1" x14ac:dyDescent="0.3">
      <c r="A34" s="90" t="s">
        <v>29</v>
      </c>
      <c r="B34" s="94" t="s">
        <v>47</v>
      </c>
      <c r="C34" s="94" t="s">
        <v>39</v>
      </c>
      <c r="D34" s="97">
        <f>'Приложение № 4'!G140</f>
        <v>0</v>
      </c>
      <c r="E34" s="97">
        <f>'Приложение № 4'!H140</f>
        <v>0</v>
      </c>
      <c r="F34" s="97">
        <f>'Приложение № 4'!I140</f>
        <v>0</v>
      </c>
      <c r="G34" s="97">
        <f>'Приложение № 4'!J140</f>
        <v>0</v>
      </c>
      <c r="H34" s="97">
        <f>'Приложение № 4'!K140</f>
        <v>0</v>
      </c>
      <c r="I34" s="97">
        <f>'Приложение № 4'!L140</f>
        <v>0</v>
      </c>
      <c r="J34" s="98"/>
      <c r="K34" s="253"/>
    </row>
    <row r="35" spans="1:11" s="2" customFormat="1" ht="20.100000000000001" hidden="1" customHeight="1" x14ac:dyDescent="0.3">
      <c r="A35" s="33" t="s">
        <v>331</v>
      </c>
      <c r="B35" s="35" t="s">
        <v>47</v>
      </c>
      <c r="C35" s="35" t="s">
        <v>42</v>
      </c>
      <c r="D35" s="62">
        <f>'Приложение № 4'!G145</f>
        <v>0</v>
      </c>
      <c r="E35" s="62">
        <f>'Приложение № 4'!H145</f>
        <v>0</v>
      </c>
      <c r="F35" s="62">
        <f>'Приложение № 4'!I145</f>
        <v>0</v>
      </c>
      <c r="G35" s="62">
        <f>'Приложение № 4'!J145</f>
        <v>0</v>
      </c>
      <c r="H35" s="62">
        <f>'Приложение № 4'!K145</f>
        <v>0</v>
      </c>
      <c r="I35" s="62">
        <f>'Приложение № 4'!L145</f>
        <v>0</v>
      </c>
      <c r="K35" s="253"/>
    </row>
    <row r="36" spans="1:11" ht="20.100000000000001" hidden="1" customHeight="1" x14ac:dyDescent="0.3">
      <c r="A36" s="86" t="s">
        <v>21</v>
      </c>
      <c r="B36" s="99" t="s">
        <v>45</v>
      </c>
      <c r="C36" s="99" t="s">
        <v>40</v>
      </c>
      <c r="D36" s="77">
        <f>D37</f>
        <v>0</v>
      </c>
      <c r="E36" s="77">
        <f t="shared" ref="E36:I36" si="11">E37</f>
        <v>0</v>
      </c>
      <c r="F36" s="77">
        <f>F37</f>
        <v>0</v>
      </c>
      <c r="G36" s="77">
        <f t="shared" si="11"/>
        <v>0</v>
      </c>
      <c r="H36" s="77">
        <f>H37</f>
        <v>0</v>
      </c>
      <c r="I36" s="77">
        <f t="shared" si="11"/>
        <v>0</v>
      </c>
      <c r="J36" s="98"/>
      <c r="K36" s="253"/>
    </row>
    <row r="37" spans="1:11" ht="20.100000000000001" hidden="1" customHeight="1" x14ac:dyDescent="0.3">
      <c r="A37" s="100" t="s">
        <v>135</v>
      </c>
      <c r="B37" s="101" t="s">
        <v>45</v>
      </c>
      <c r="C37" s="101" t="s">
        <v>39</v>
      </c>
      <c r="D37" s="102">
        <f>'Приложение № 4'!G151</f>
        <v>0</v>
      </c>
      <c r="E37" s="102">
        <f>'Приложение № 4'!H151</f>
        <v>0</v>
      </c>
      <c r="F37" s="102">
        <f>'Приложение № 4'!I151</f>
        <v>0</v>
      </c>
      <c r="G37" s="102">
        <f>'Приложение № 4'!J151</f>
        <v>0</v>
      </c>
      <c r="H37" s="102">
        <f>'Приложение № 4'!K151</f>
        <v>0</v>
      </c>
      <c r="I37" s="102">
        <f>'Приложение № 4'!L151</f>
        <v>0</v>
      </c>
      <c r="J37" s="98"/>
      <c r="K37" s="253"/>
    </row>
    <row r="38" spans="1:11" s="243" customFormat="1" ht="20.100000000000001" customHeight="1" x14ac:dyDescent="0.3">
      <c r="A38" s="240" t="s">
        <v>329</v>
      </c>
      <c r="B38" s="241"/>
      <c r="C38" s="241"/>
      <c r="D38" s="242"/>
      <c r="F38" s="239">
        <f>'Приложение № 4'!I156</f>
        <v>153610.85999999999</v>
      </c>
      <c r="G38" s="239">
        <f>'Приложение № 4'!J156</f>
        <v>153610.85999999999</v>
      </c>
      <c r="H38" s="239">
        <f>'Приложение № 4'!K156</f>
        <v>308114.14</v>
      </c>
      <c r="I38" s="239">
        <f>'Приложение № 4'!L156</f>
        <v>308114.14</v>
      </c>
      <c r="J38" s="244"/>
      <c r="K38" s="253"/>
    </row>
    <row r="39" spans="1:11" ht="24.9" customHeight="1" x14ac:dyDescent="0.3">
      <c r="A39" s="270" t="s">
        <v>52</v>
      </c>
      <c r="B39" s="270"/>
      <c r="C39" s="270"/>
      <c r="D39" s="53">
        <f>D11+D18+D20+D22+D25+D29+D31+D33+D36</f>
        <v>6453182.25</v>
      </c>
      <c r="E39" s="53">
        <f>E11+E18+E20+E22+E25+E29+E31+E33+E36</f>
        <v>9884352.1600000001</v>
      </c>
      <c r="F39" s="53">
        <f>F11+F18+F20+F22+F25+F29+F31+F33+F36+F38</f>
        <v>6428780.9700000007</v>
      </c>
      <c r="G39" s="53">
        <f>G11+G18+G20+G22+G25+G29+G31+G33+G36+G38</f>
        <v>6434245.6400000006</v>
      </c>
      <c r="H39" s="53">
        <f>H11+H18+H20+H22+H25+H29+H31+H33+H36+H38</f>
        <v>6454184.1099999994</v>
      </c>
      <c r="I39" s="53">
        <f>I11+I18+I20+I22+I25+I29+I31+I33+I36+I38</f>
        <v>6459640.9499999993</v>
      </c>
      <c r="J39" s="98"/>
      <c r="K39" s="253"/>
    </row>
    <row r="40" spans="1:11" x14ac:dyDescent="0.3">
      <c r="A40" s="1"/>
      <c r="B40" s="103"/>
      <c r="C40" s="98"/>
      <c r="D40" s="98"/>
      <c r="E40" s="98"/>
      <c r="F40" s="98"/>
      <c r="G40" s="98"/>
      <c r="H40" s="98"/>
      <c r="I40" s="98"/>
      <c r="J40" s="98"/>
    </row>
    <row r="41" spans="1:11" x14ac:dyDescent="0.3">
      <c r="A41" s="98"/>
      <c r="B41" s="103"/>
      <c r="C41" s="98"/>
      <c r="D41" s="98"/>
      <c r="E41" s="98"/>
      <c r="F41" s="98"/>
      <c r="G41" s="98"/>
      <c r="H41" s="98"/>
      <c r="I41" s="98"/>
      <c r="J41" s="98"/>
    </row>
    <row r="43" spans="1:11" x14ac:dyDescent="0.3">
      <c r="A43" s="105"/>
    </row>
    <row r="47" spans="1:11" x14ac:dyDescent="0.3">
      <c r="D47" s="106"/>
      <c r="E47" s="106"/>
      <c r="F47" s="106"/>
      <c r="G47" s="106"/>
      <c r="H47" s="106"/>
      <c r="I47" s="106"/>
    </row>
  </sheetData>
  <mergeCells count="18">
    <mergeCell ref="H9:I9"/>
    <mergeCell ref="A6:I6"/>
    <mergeCell ref="D8:I8"/>
    <mergeCell ref="H1:I1"/>
    <mergeCell ref="H2:I2"/>
    <mergeCell ref="H4:I4"/>
    <mergeCell ref="H5:I5"/>
    <mergeCell ref="F1:G1"/>
    <mergeCell ref="F2:G2"/>
    <mergeCell ref="F4:G4"/>
    <mergeCell ref="F5:G5"/>
    <mergeCell ref="F9:G9"/>
    <mergeCell ref="A39:C39"/>
    <mergeCell ref="A7:E7"/>
    <mergeCell ref="A8:A10"/>
    <mergeCell ref="B8:B10"/>
    <mergeCell ref="C8:C10"/>
    <mergeCell ref="D9:E9"/>
  </mergeCells>
  <pageMargins left="1.0629921259842521" right="0.19685039370078741" top="0.39370078740157483" bottom="0.3937007874015748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N165"/>
  <sheetViews>
    <sheetView view="pageBreakPreview" zoomScale="75" zoomScaleNormal="100" zoomScaleSheetLayoutView="75" workbookViewId="0">
      <selection activeCell="K5" sqref="K5:L5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6" customWidth="1"/>
    <col min="4" max="4" width="6.5546875" style="2" customWidth="1"/>
    <col min="5" max="5" width="20" style="16" customWidth="1"/>
    <col min="6" max="6" width="7.6640625" style="16" customWidth="1"/>
    <col min="7" max="12" width="17.6640625" style="2" customWidth="1"/>
    <col min="13" max="13" width="2.5546875" style="2" customWidth="1"/>
    <col min="14" max="14" width="12" style="2" customWidth="1"/>
    <col min="15" max="16384" width="9.109375" style="2"/>
  </cols>
  <sheetData>
    <row r="1" spans="1:14" ht="20.100000000000001" customHeight="1" x14ac:dyDescent="0.3">
      <c r="B1" s="3"/>
      <c r="C1" s="4"/>
      <c r="D1" s="3"/>
      <c r="E1" s="4"/>
      <c r="F1" s="4"/>
      <c r="G1" s="278"/>
      <c r="H1" s="278"/>
      <c r="I1" s="278"/>
      <c r="J1" s="278"/>
      <c r="K1" s="278" t="s">
        <v>160</v>
      </c>
      <c r="L1" s="278"/>
    </row>
    <row r="2" spans="1:14" ht="20.100000000000001" customHeight="1" x14ac:dyDescent="0.3">
      <c r="B2" s="3"/>
      <c r="C2" s="4"/>
      <c r="D2" s="3"/>
      <c r="E2" s="4"/>
      <c r="F2" s="4"/>
      <c r="G2" s="278"/>
      <c r="H2" s="278"/>
      <c r="I2" s="278"/>
      <c r="J2" s="278"/>
      <c r="K2" s="278" t="s">
        <v>77</v>
      </c>
      <c r="L2" s="278"/>
    </row>
    <row r="3" spans="1:14" ht="20.100000000000001" customHeight="1" x14ac:dyDescent="0.3">
      <c r="B3" s="5"/>
      <c r="C3" s="6"/>
      <c r="D3" s="5"/>
      <c r="E3" s="15"/>
      <c r="F3" s="137"/>
      <c r="G3" s="137"/>
      <c r="H3" s="137"/>
      <c r="I3" s="228"/>
      <c r="J3" s="218"/>
      <c r="K3" s="228"/>
      <c r="L3" s="218" t="s">
        <v>338</v>
      </c>
    </row>
    <row r="4" spans="1:14" ht="18" customHeight="1" x14ac:dyDescent="0.3">
      <c r="B4" s="5"/>
      <c r="C4" s="6"/>
      <c r="D4" s="5"/>
      <c r="E4" s="15"/>
      <c r="F4" s="137"/>
      <c r="G4" s="137"/>
      <c r="H4" s="137"/>
      <c r="I4" s="228"/>
      <c r="J4" s="218"/>
      <c r="K4" s="228"/>
      <c r="L4" s="218" t="s">
        <v>78</v>
      </c>
    </row>
    <row r="5" spans="1:14" ht="20.100000000000001" customHeight="1" x14ac:dyDescent="0.3">
      <c r="B5" s="5"/>
      <c r="C5" s="6"/>
      <c r="D5" s="5"/>
      <c r="E5" s="15"/>
      <c r="F5" s="107"/>
      <c r="G5" s="279"/>
      <c r="H5" s="279"/>
      <c r="I5" s="279"/>
      <c r="J5" s="279"/>
      <c r="K5" s="279" t="s">
        <v>344</v>
      </c>
      <c r="L5" s="279"/>
    </row>
    <row r="6" spans="1:14" x14ac:dyDescent="0.3">
      <c r="B6" s="5"/>
      <c r="C6" s="6"/>
      <c r="D6" s="5"/>
      <c r="E6" s="15"/>
      <c r="F6" s="107"/>
      <c r="G6" s="7"/>
      <c r="H6" s="7"/>
      <c r="I6" s="229"/>
      <c r="J6" s="229"/>
      <c r="K6" s="229"/>
      <c r="L6" s="229"/>
    </row>
    <row r="7" spans="1:14" ht="66.900000000000006" customHeight="1" x14ac:dyDescent="0.3">
      <c r="A7" s="276" t="s">
        <v>339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</row>
    <row r="8" spans="1:14" ht="60" hidden="1" customHeight="1" x14ac:dyDescent="0.3">
      <c r="A8" s="271" t="s">
        <v>76</v>
      </c>
      <c r="B8" s="271"/>
      <c r="C8" s="271"/>
      <c r="D8" s="271"/>
      <c r="E8" s="271"/>
      <c r="F8" s="271"/>
      <c r="G8" s="271"/>
      <c r="H8" s="271"/>
      <c r="I8" s="234"/>
      <c r="J8" s="234"/>
      <c r="K8" s="234"/>
      <c r="L8" s="234"/>
    </row>
    <row r="9" spans="1:14" ht="17.399999999999999" customHeight="1" x14ac:dyDescent="0.3">
      <c r="A9" s="272" t="s">
        <v>0</v>
      </c>
      <c r="B9" s="281" t="s">
        <v>1</v>
      </c>
      <c r="C9" s="273" t="s">
        <v>79</v>
      </c>
      <c r="D9" s="272" t="s">
        <v>80</v>
      </c>
      <c r="E9" s="273" t="s">
        <v>2</v>
      </c>
      <c r="F9" s="273" t="s">
        <v>81</v>
      </c>
      <c r="G9" s="274" t="s">
        <v>143</v>
      </c>
      <c r="H9" s="277"/>
      <c r="I9" s="277"/>
      <c r="J9" s="277"/>
      <c r="K9" s="277"/>
      <c r="L9" s="275"/>
    </row>
    <row r="10" spans="1:14" ht="17.399999999999999" customHeight="1" x14ac:dyDescent="0.3">
      <c r="A10" s="272"/>
      <c r="B10" s="281"/>
      <c r="C10" s="273"/>
      <c r="D10" s="272"/>
      <c r="E10" s="273"/>
      <c r="F10" s="273"/>
      <c r="G10" s="274" t="s">
        <v>327</v>
      </c>
      <c r="H10" s="275"/>
      <c r="I10" s="274" t="s">
        <v>328</v>
      </c>
      <c r="J10" s="275"/>
      <c r="K10" s="274" t="s">
        <v>330</v>
      </c>
      <c r="L10" s="275"/>
    </row>
    <row r="11" spans="1:14" ht="38.25" customHeight="1" x14ac:dyDescent="0.3">
      <c r="A11" s="272"/>
      <c r="B11" s="281"/>
      <c r="C11" s="273"/>
      <c r="D11" s="272"/>
      <c r="E11" s="273"/>
      <c r="F11" s="273"/>
      <c r="G11" s="145" t="s">
        <v>300</v>
      </c>
      <c r="H11" s="145" t="s">
        <v>301</v>
      </c>
      <c r="I11" s="226" t="s">
        <v>300</v>
      </c>
      <c r="J11" s="226" t="s">
        <v>301</v>
      </c>
      <c r="K11" s="226" t="s">
        <v>300</v>
      </c>
      <c r="L11" s="226" t="s">
        <v>301</v>
      </c>
      <c r="M11" s="8"/>
    </row>
    <row r="12" spans="1:14" ht="35.1" customHeight="1" x14ac:dyDescent="0.3">
      <c r="A12" s="9" t="s">
        <v>340</v>
      </c>
      <c r="B12" s="10">
        <v>793</v>
      </c>
      <c r="C12" s="11"/>
      <c r="D12" s="12"/>
      <c r="E12" s="46"/>
      <c r="F12" s="11"/>
      <c r="G12" s="52">
        <f t="shared" ref="G12:L12" si="0">G157</f>
        <v>6453182.25</v>
      </c>
      <c r="H12" s="52">
        <f t="shared" si="0"/>
        <v>9884352.1600000001</v>
      </c>
      <c r="I12" s="52">
        <f t="shared" si="0"/>
        <v>6428780.9700000007</v>
      </c>
      <c r="J12" s="52">
        <f t="shared" si="0"/>
        <v>6434245.6400000006</v>
      </c>
      <c r="K12" s="52">
        <f t="shared" si="0"/>
        <v>6454184.1099999994</v>
      </c>
      <c r="L12" s="52">
        <f t="shared" si="0"/>
        <v>6459640.9499999993</v>
      </c>
      <c r="M12" s="1"/>
    </row>
    <row r="13" spans="1:14" ht="20.100000000000001" customHeight="1" x14ac:dyDescent="0.3">
      <c r="A13" s="9" t="s">
        <v>3</v>
      </c>
      <c r="B13" s="10">
        <v>793</v>
      </c>
      <c r="C13" s="13" t="s">
        <v>39</v>
      </c>
      <c r="D13" s="13" t="s">
        <v>40</v>
      </c>
      <c r="E13" s="47" t="s">
        <v>137</v>
      </c>
      <c r="F13" s="47" t="s">
        <v>138</v>
      </c>
      <c r="G13" s="53">
        <f t="shared" ref="G13:L13" si="1">G14+G20+G26+G43+G49+G54</f>
        <v>5213160</v>
      </c>
      <c r="H13" s="53">
        <f t="shared" si="1"/>
        <v>5415300</v>
      </c>
      <c r="I13" s="53">
        <f t="shared" si="1"/>
        <v>5123152</v>
      </c>
      <c r="J13" s="53">
        <f t="shared" si="1"/>
        <v>5123152</v>
      </c>
      <c r="K13" s="53">
        <f t="shared" si="1"/>
        <v>5153152</v>
      </c>
      <c r="L13" s="53">
        <f t="shared" si="1"/>
        <v>5153152</v>
      </c>
      <c r="M13" s="14"/>
    </row>
    <row r="14" spans="1:14" ht="35.1" customHeight="1" x14ac:dyDescent="0.3">
      <c r="A14" s="22" t="s">
        <v>28</v>
      </c>
      <c r="B14" s="23">
        <v>793</v>
      </c>
      <c r="C14" s="24" t="s">
        <v>39</v>
      </c>
      <c r="D14" s="24" t="s">
        <v>41</v>
      </c>
      <c r="E14" s="47" t="s">
        <v>137</v>
      </c>
      <c r="F14" s="47" t="s">
        <v>138</v>
      </c>
      <c r="G14" s="63">
        <f>G15</f>
        <v>900000</v>
      </c>
      <c r="H14" s="63">
        <f t="shared" ref="H14:L18" si="2">H15</f>
        <v>900000</v>
      </c>
      <c r="I14" s="63">
        <f>I15</f>
        <v>934277</v>
      </c>
      <c r="J14" s="63">
        <f t="shared" si="2"/>
        <v>934277</v>
      </c>
      <c r="K14" s="63">
        <f>K15</f>
        <v>934277</v>
      </c>
      <c r="L14" s="63">
        <f t="shared" si="2"/>
        <v>934277</v>
      </c>
      <c r="M14" s="25"/>
      <c r="N14" s="26"/>
    </row>
    <row r="15" spans="1:14" ht="35.1" customHeight="1" x14ac:dyDescent="0.3">
      <c r="A15" s="21" t="s">
        <v>142</v>
      </c>
      <c r="B15" s="27">
        <v>793</v>
      </c>
      <c r="C15" s="28" t="s">
        <v>39</v>
      </c>
      <c r="D15" s="28" t="s">
        <v>41</v>
      </c>
      <c r="E15" s="48" t="s">
        <v>90</v>
      </c>
      <c r="F15" s="108" t="s">
        <v>138</v>
      </c>
      <c r="G15" s="56">
        <f>G16</f>
        <v>900000</v>
      </c>
      <c r="H15" s="56">
        <f t="shared" si="2"/>
        <v>900000</v>
      </c>
      <c r="I15" s="56">
        <f>I16</f>
        <v>934277</v>
      </c>
      <c r="J15" s="56">
        <f t="shared" si="2"/>
        <v>934277</v>
      </c>
      <c r="K15" s="56">
        <f>K16</f>
        <v>934277</v>
      </c>
      <c r="L15" s="56">
        <f t="shared" si="2"/>
        <v>934277</v>
      </c>
      <c r="M15" s="25"/>
      <c r="N15" s="26"/>
    </row>
    <row r="16" spans="1:14" ht="20.100000000000001" customHeight="1" x14ac:dyDescent="0.3">
      <c r="A16" s="20" t="s">
        <v>140</v>
      </c>
      <c r="B16" s="29">
        <v>793</v>
      </c>
      <c r="C16" s="30" t="s">
        <v>39</v>
      </c>
      <c r="D16" s="30" t="s">
        <v>41</v>
      </c>
      <c r="E16" s="49" t="s">
        <v>91</v>
      </c>
      <c r="F16" s="42" t="s">
        <v>138</v>
      </c>
      <c r="G16" s="57">
        <f>G17</f>
        <v>900000</v>
      </c>
      <c r="H16" s="57">
        <f t="shared" si="2"/>
        <v>900000</v>
      </c>
      <c r="I16" s="57">
        <f>I17</f>
        <v>934277</v>
      </c>
      <c r="J16" s="57">
        <f t="shared" si="2"/>
        <v>934277</v>
      </c>
      <c r="K16" s="57">
        <f>K17</f>
        <v>934277</v>
      </c>
      <c r="L16" s="57">
        <f t="shared" si="2"/>
        <v>934277</v>
      </c>
      <c r="M16" s="25"/>
      <c r="N16" s="26"/>
    </row>
    <row r="17" spans="1:14" ht="35.1" customHeight="1" x14ac:dyDescent="0.3">
      <c r="A17" s="31" t="s">
        <v>54</v>
      </c>
      <c r="B17" s="29">
        <v>793</v>
      </c>
      <c r="C17" s="30" t="s">
        <v>39</v>
      </c>
      <c r="D17" s="30" t="s">
        <v>41</v>
      </c>
      <c r="E17" s="49" t="s">
        <v>92</v>
      </c>
      <c r="F17" s="42" t="s">
        <v>138</v>
      </c>
      <c r="G17" s="57">
        <f>G18</f>
        <v>900000</v>
      </c>
      <c r="H17" s="57">
        <f t="shared" si="2"/>
        <v>900000</v>
      </c>
      <c r="I17" s="57">
        <f>I18</f>
        <v>934277</v>
      </c>
      <c r="J17" s="57">
        <f t="shared" si="2"/>
        <v>934277</v>
      </c>
      <c r="K17" s="57">
        <f>K18</f>
        <v>934277</v>
      </c>
      <c r="L17" s="57">
        <f t="shared" si="2"/>
        <v>934277</v>
      </c>
      <c r="M17" s="25"/>
      <c r="N17" s="26"/>
    </row>
    <row r="18" spans="1:14" ht="69.900000000000006" customHeight="1" x14ac:dyDescent="0.3">
      <c r="A18" s="31" t="s">
        <v>13</v>
      </c>
      <c r="B18" s="29">
        <v>793</v>
      </c>
      <c r="C18" s="30" t="s">
        <v>39</v>
      </c>
      <c r="D18" s="30" t="s">
        <v>41</v>
      </c>
      <c r="E18" s="49" t="s">
        <v>92</v>
      </c>
      <c r="F18" s="30">
        <v>100</v>
      </c>
      <c r="G18" s="58">
        <f>G19</f>
        <v>900000</v>
      </c>
      <c r="H18" s="58">
        <f t="shared" si="2"/>
        <v>900000</v>
      </c>
      <c r="I18" s="58">
        <f>I19</f>
        <v>934277</v>
      </c>
      <c r="J18" s="58">
        <f t="shared" si="2"/>
        <v>934277</v>
      </c>
      <c r="K18" s="58">
        <f>K19</f>
        <v>934277</v>
      </c>
      <c r="L18" s="58">
        <f t="shared" si="2"/>
        <v>934277</v>
      </c>
      <c r="M18" s="32"/>
      <c r="N18" s="26"/>
    </row>
    <row r="19" spans="1:14" ht="35.1" customHeight="1" x14ac:dyDescent="0.3">
      <c r="A19" s="33" t="s">
        <v>14</v>
      </c>
      <c r="B19" s="34">
        <v>793</v>
      </c>
      <c r="C19" s="35" t="s">
        <v>39</v>
      </c>
      <c r="D19" s="35" t="s">
        <v>41</v>
      </c>
      <c r="E19" s="50" t="s">
        <v>92</v>
      </c>
      <c r="F19" s="35">
        <v>120</v>
      </c>
      <c r="G19" s="59">
        <v>900000</v>
      </c>
      <c r="H19" s="59">
        <v>900000</v>
      </c>
      <c r="I19" s="59">
        <v>934277</v>
      </c>
      <c r="J19" s="59">
        <v>934277</v>
      </c>
      <c r="K19" s="59">
        <v>934277</v>
      </c>
      <c r="L19" s="59">
        <v>934277</v>
      </c>
      <c r="M19" s="32"/>
      <c r="N19" s="26"/>
    </row>
    <row r="20" spans="1:14" ht="50.1" hidden="1" customHeight="1" x14ac:dyDescent="0.3">
      <c r="A20" s="19" t="s">
        <v>53</v>
      </c>
      <c r="B20" s="23">
        <v>793</v>
      </c>
      <c r="C20" s="24" t="s">
        <v>39</v>
      </c>
      <c r="D20" s="24" t="s">
        <v>42</v>
      </c>
      <c r="E20" s="47" t="s">
        <v>137</v>
      </c>
      <c r="F20" s="47" t="s">
        <v>138</v>
      </c>
      <c r="G20" s="55">
        <f>G21</f>
        <v>0</v>
      </c>
      <c r="H20" s="55">
        <f t="shared" ref="H20:L24" si="3">H21</f>
        <v>0</v>
      </c>
      <c r="I20" s="55">
        <f>I21</f>
        <v>0</v>
      </c>
      <c r="J20" s="55">
        <f t="shared" si="3"/>
        <v>0</v>
      </c>
      <c r="K20" s="55">
        <f>K21</f>
        <v>0</v>
      </c>
      <c r="L20" s="55">
        <f t="shared" si="3"/>
        <v>0</v>
      </c>
      <c r="M20" s="32"/>
      <c r="N20" s="26"/>
    </row>
    <row r="21" spans="1:14" ht="20.100000000000001" hidden="1" customHeight="1" x14ac:dyDescent="0.3">
      <c r="A21" s="21" t="s">
        <v>93</v>
      </c>
      <c r="B21" s="27">
        <v>793</v>
      </c>
      <c r="C21" s="28" t="s">
        <v>39</v>
      </c>
      <c r="D21" s="28" t="s">
        <v>42</v>
      </c>
      <c r="E21" s="48" t="s">
        <v>94</v>
      </c>
      <c r="F21" s="28" t="s">
        <v>138</v>
      </c>
      <c r="G21" s="61">
        <f>G22</f>
        <v>0</v>
      </c>
      <c r="H21" s="61">
        <f t="shared" si="3"/>
        <v>0</v>
      </c>
      <c r="I21" s="61">
        <f>I22</f>
        <v>0</v>
      </c>
      <c r="J21" s="61">
        <f t="shared" si="3"/>
        <v>0</v>
      </c>
      <c r="K21" s="61">
        <f>K22</f>
        <v>0</v>
      </c>
      <c r="L21" s="61">
        <f t="shared" si="3"/>
        <v>0</v>
      </c>
      <c r="M21" s="32"/>
      <c r="N21" s="26"/>
    </row>
    <row r="22" spans="1:14" ht="20.100000000000001" hidden="1" customHeight="1" x14ac:dyDescent="0.3">
      <c r="A22" s="20" t="s">
        <v>95</v>
      </c>
      <c r="B22" s="29">
        <v>793</v>
      </c>
      <c r="C22" s="30" t="s">
        <v>39</v>
      </c>
      <c r="D22" s="30" t="s">
        <v>42</v>
      </c>
      <c r="E22" s="49" t="s">
        <v>96</v>
      </c>
      <c r="F22" s="30" t="s">
        <v>138</v>
      </c>
      <c r="G22" s="58">
        <f>G23</f>
        <v>0</v>
      </c>
      <c r="H22" s="58">
        <f t="shared" si="3"/>
        <v>0</v>
      </c>
      <c r="I22" s="58">
        <f>I23</f>
        <v>0</v>
      </c>
      <c r="J22" s="58">
        <f t="shared" si="3"/>
        <v>0</v>
      </c>
      <c r="K22" s="58">
        <f>K23</f>
        <v>0</v>
      </c>
      <c r="L22" s="58">
        <f t="shared" si="3"/>
        <v>0</v>
      </c>
      <c r="M22" s="32"/>
      <c r="N22" s="26"/>
    </row>
    <row r="23" spans="1:14" ht="20.100000000000001" hidden="1" customHeight="1" x14ac:dyDescent="0.3">
      <c r="A23" s="31" t="s">
        <v>97</v>
      </c>
      <c r="B23" s="29">
        <v>793</v>
      </c>
      <c r="C23" s="30" t="s">
        <v>39</v>
      </c>
      <c r="D23" s="30" t="s">
        <v>42</v>
      </c>
      <c r="E23" s="49" t="s">
        <v>98</v>
      </c>
      <c r="F23" s="30" t="s">
        <v>138</v>
      </c>
      <c r="G23" s="58">
        <f>G24</f>
        <v>0</v>
      </c>
      <c r="H23" s="58">
        <f t="shared" si="3"/>
        <v>0</v>
      </c>
      <c r="I23" s="58">
        <f>I24</f>
        <v>0</v>
      </c>
      <c r="J23" s="58">
        <f t="shared" si="3"/>
        <v>0</v>
      </c>
      <c r="K23" s="58">
        <f>K24</f>
        <v>0</v>
      </c>
      <c r="L23" s="58">
        <f t="shared" si="3"/>
        <v>0</v>
      </c>
      <c r="M23" s="32"/>
      <c r="N23" s="26"/>
    </row>
    <row r="24" spans="1:14" ht="69.900000000000006" hidden="1" customHeight="1" x14ac:dyDescent="0.3">
      <c r="A24" s="31" t="s">
        <v>13</v>
      </c>
      <c r="B24" s="29">
        <v>793</v>
      </c>
      <c r="C24" s="30" t="s">
        <v>39</v>
      </c>
      <c r="D24" s="30" t="s">
        <v>42</v>
      </c>
      <c r="E24" s="49" t="s">
        <v>98</v>
      </c>
      <c r="F24" s="42">
        <v>100</v>
      </c>
      <c r="G24" s="57">
        <f>G25</f>
        <v>0</v>
      </c>
      <c r="H24" s="57">
        <f t="shared" si="3"/>
        <v>0</v>
      </c>
      <c r="I24" s="57">
        <f>I25</f>
        <v>0</v>
      </c>
      <c r="J24" s="57">
        <f t="shared" si="3"/>
        <v>0</v>
      </c>
      <c r="K24" s="57">
        <f>K25</f>
        <v>0</v>
      </c>
      <c r="L24" s="57">
        <f t="shared" si="3"/>
        <v>0</v>
      </c>
      <c r="M24" s="32"/>
      <c r="N24" s="26"/>
    </row>
    <row r="25" spans="1:14" ht="35.1" hidden="1" customHeight="1" x14ac:dyDescent="0.3">
      <c r="A25" s="33" t="s">
        <v>14</v>
      </c>
      <c r="B25" s="34">
        <v>793</v>
      </c>
      <c r="C25" s="35" t="s">
        <v>39</v>
      </c>
      <c r="D25" s="35" t="s">
        <v>42</v>
      </c>
      <c r="E25" s="50" t="s">
        <v>98</v>
      </c>
      <c r="F25" s="35">
        <v>120</v>
      </c>
      <c r="G25" s="59"/>
      <c r="H25" s="59"/>
      <c r="I25" s="59"/>
      <c r="J25" s="59"/>
      <c r="K25" s="59"/>
      <c r="L25" s="59"/>
      <c r="M25" s="32"/>
      <c r="N25" s="26"/>
    </row>
    <row r="26" spans="1:14" ht="50.1" customHeight="1" x14ac:dyDescent="0.3">
      <c r="A26" s="22" t="s">
        <v>4</v>
      </c>
      <c r="B26" s="36">
        <v>793</v>
      </c>
      <c r="C26" s="24" t="s">
        <v>39</v>
      </c>
      <c r="D26" s="24" t="s">
        <v>43</v>
      </c>
      <c r="E26" s="47" t="s">
        <v>137</v>
      </c>
      <c r="F26" s="47" t="s">
        <v>138</v>
      </c>
      <c r="G26" s="63">
        <f>G27+G32</f>
        <v>4187553</v>
      </c>
      <c r="H26" s="63">
        <f t="shared" ref="H26:L26" si="4">H27+H32</f>
        <v>4187553</v>
      </c>
      <c r="I26" s="63">
        <f>I27+I32</f>
        <v>4063268</v>
      </c>
      <c r="J26" s="63">
        <f t="shared" ref="J26" si="5">J27+J32</f>
        <v>4063268</v>
      </c>
      <c r="K26" s="63">
        <f>K27+K32</f>
        <v>4093268</v>
      </c>
      <c r="L26" s="63">
        <f t="shared" si="4"/>
        <v>4093268</v>
      </c>
      <c r="M26" s="32"/>
      <c r="N26" s="26"/>
    </row>
    <row r="27" spans="1:14" ht="20.100000000000001" customHeight="1" x14ac:dyDescent="0.3">
      <c r="A27" s="31" t="s">
        <v>83</v>
      </c>
      <c r="B27" s="29">
        <v>793</v>
      </c>
      <c r="C27" s="30" t="s">
        <v>39</v>
      </c>
      <c r="D27" s="30" t="s">
        <v>43</v>
      </c>
      <c r="E27" s="49" t="s">
        <v>82</v>
      </c>
      <c r="F27" s="42" t="s">
        <v>138</v>
      </c>
      <c r="G27" s="57">
        <f>G28</f>
        <v>87500</v>
      </c>
      <c r="H27" s="57">
        <f t="shared" ref="H27:L30" si="6">H28</f>
        <v>87500</v>
      </c>
      <c r="I27" s="57">
        <f>I28</f>
        <v>87500</v>
      </c>
      <c r="J27" s="57">
        <f t="shared" si="6"/>
        <v>87500</v>
      </c>
      <c r="K27" s="57">
        <f>K28</f>
        <v>87500</v>
      </c>
      <c r="L27" s="57">
        <f t="shared" si="6"/>
        <v>87500</v>
      </c>
      <c r="M27" s="32"/>
      <c r="N27" s="26"/>
    </row>
    <row r="28" spans="1:14" ht="20.100000000000001" customHeight="1" x14ac:dyDescent="0.3">
      <c r="A28" s="31" t="s">
        <v>84</v>
      </c>
      <c r="B28" s="29">
        <v>793</v>
      </c>
      <c r="C28" s="30" t="s">
        <v>39</v>
      </c>
      <c r="D28" s="30" t="s">
        <v>43</v>
      </c>
      <c r="E28" s="49" t="s">
        <v>85</v>
      </c>
      <c r="F28" s="42" t="s">
        <v>138</v>
      </c>
      <c r="G28" s="57">
        <f>G29</f>
        <v>87500</v>
      </c>
      <c r="H28" s="57">
        <f t="shared" si="6"/>
        <v>87500</v>
      </c>
      <c r="I28" s="57">
        <f>I29</f>
        <v>87500</v>
      </c>
      <c r="J28" s="57">
        <f t="shared" si="6"/>
        <v>87500</v>
      </c>
      <c r="K28" s="57">
        <f>K29</f>
        <v>87500</v>
      </c>
      <c r="L28" s="57">
        <f t="shared" si="6"/>
        <v>87500</v>
      </c>
      <c r="M28" s="32"/>
      <c r="N28" s="26"/>
    </row>
    <row r="29" spans="1:14" ht="35.1" customHeight="1" x14ac:dyDescent="0.3">
      <c r="A29" s="31" t="s">
        <v>22</v>
      </c>
      <c r="B29" s="29">
        <v>793</v>
      </c>
      <c r="C29" s="30" t="s">
        <v>39</v>
      </c>
      <c r="D29" s="30" t="s">
        <v>43</v>
      </c>
      <c r="E29" s="49" t="s">
        <v>88</v>
      </c>
      <c r="F29" s="42" t="s">
        <v>138</v>
      </c>
      <c r="G29" s="57">
        <f>G30</f>
        <v>87500</v>
      </c>
      <c r="H29" s="57">
        <f t="shared" si="6"/>
        <v>87500</v>
      </c>
      <c r="I29" s="57">
        <f>I30</f>
        <v>87500</v>
      </c>
      <c r="J29" s="57">
        <f t="shared" si="6"/>
        <v>87500</v>
      </c>
      <c r="K29" s="57">
        <f>K30</f>
        <v>87500</v>
      </c>
      <c r="L29" s="57">
        <f t="shared" si="6"/>
        <v>87500</v>
      </c>
      <c r="M29" s="32"/>
      <c r="N29" s="26"/>
    </row>
    <row r="30" spans="1:14" ht="35.1" customHeight="1" x14ac:dyDescent="0.3">
      <c r="A30" s="31" t="s">
        <v>32</v>
      </c>
      <c r="B30" s="29">
        <v>793</v>
      </c>
      <c r="C30" s="30" t="s">
        <v>39</v>
      </c>
      <c r="D30" s="30" t="s">
        <v>43</v>
      </c>
      <c r="E30" s="49" t="s">
        <v>88</v>
      </c>
      <c r="F30" s="42">
        <v>200</v>
      </c>
      <c r="G30" s="57">
        <f>G31</f>
        <v>87500</v>
      </c>
      <c r="H30" s="57">
        <f t="shared" si="6"/>
        <v>87500</v>
      </c>
      <c r="I30" s="57">
        <f>I31</f>
        <v>87500</v>
      </c>
      <c r="J30" s="57">
        <f t="shared" si="6"/>
        <v>87500</v>
      </c>
      <c r="K30" s="57">
        <f>K31</f>
        <v>87500</v>
      </c>
      <c r="L30" s="57">
        <f t="shared" si="6"/>
        <v>87500</v>
      </c>
      <c r="M30" s="32"/>
      <c r="N30" s="26"/>
    </row>
    <row r="31" spans="1:14" ht="35.1" customHeight="1" x14ac:dyDescent="0.3">
      <c r="A31" s="31" t="s">
        <v>31</v>
      </c>
      <c r="B31" s="29">
        <v>793</v>
      </c>
      <c r="C31" s="30" t="s">
        <v>39</v>
      </c>
      <c r="D31" s="30" t="s">
        <v>43</v>
      </c>
      <c r="E31" s="49" t="s">
        <v>88</v>
      </c>
      <c r="F31" s="42">
        <v>240</v>
      </c>
      <c r="G31" s="57">
        <v>87500</v>
      </c>
      <c r="H31" s="57">
        <v>87500</v>
      </c>
      <c r="I31" s="57">
        <v>87500</v>
      </c>
      <c r="J31" s="57">
        <v>87500</v>
      </c>
      <c r="K31" s="57">
        <v>87500</v>
      </c>
      <c r="L31" s="57">
        <v>87500</v>
      </c>
      <c r="M31" s="32"/>
      <c r="N31" s="26"/>
    </row>
    <row r="32" spans="1:14" ht="20.100000000000001" customHeight="1" x14ac:dyDescent="0.3">
      <c r="A32" s="65" t="s">
        <v>99</v>
      </c>
      <c r="B32" s="66">
        <v>793</v>
      </c>
      <c r="C32" s="67" t="s">
        <v>39</v>
      </c>
      <c r="D32" s="67" t="s">
        <v>43</v>
      </c>
      <c r="E32" s="68" t="s">
        <v>100</v>
      </c>
      <c r="F32" s="109" t="s">
        <v>138</v>
      </c>
      <c r="G32" s="69">
        <f>G33+G40</f>
        <v>4100053</v>
      </c>
      <c r="H32" s="69">
        <f t="shared" ref="H32:L32" si="7">H33+H40</f>
        <v>4100053</v>
      </c>
      <c r="I32" s="69">
        <f t="shared" ref="I32" si="8">I33+I40</f>
        <v>3975768</v>
      </c>
      <c r="J32" s="69">
        <f t="shared" ref="J32" si="9">J33+J40</f>
        <v>3975768</v>
      </c>
      <c r="K32" s="69">
        <f t="shared" si="7"/>
        <v>4005768</v>
      </c>
      <c r="L32" s="69">
        <f t="shared" si="7"/>
        <v>4005768</v>
      </c>
      <c r="M32" s="32"/>
      <c r="N32" s="26"/>
    </row>
    <row r="33" spans="1:14" ht="35.1" customHeight="1" x14ac:dyDescent="0.3">
      <c r="A33" s="31" t="s">
        <v>54</v>
      </c>
      <c r="B33" s="29">
        <v>793</v>
      </c>
      <c r="C33" s="30" t="s">
        <v>39</v>
      </c>
      <c r="D33" s="30" t="s">
        <v>43</v>
      </c>
      <c r="E33" s="49" t="s">
        <v>101</v>
      </c>
      <c r="F33" s="30" t="s">
        <v>138</v>
      </c>
      <c r="G33" s="58">
        <f>G34+G36+G38</f>
        <v>3584970</v>
      </c>
      <c r="H33" s="58">
        <f t="shared" ref="H33:L33" si="10">H34+H36+H38</f>
        <v>3584970</v>
      </c>
      <c r="I33" s="58">
        <f>I34+I36+I38</f>
        <v>3460685</v>
      </c>
      <c r="J33" s="58">
        <f t="shared" ref="J33" si="11">J34+J36+J38</f>
        <v>3460685</v>
      </c>
      <c r="K33" s="58">
        <f>K34+K36+K38</f>
        <v>3490685</v>
      </c>
      <c r="L33" s="58">
        <f t="shared" si="10"/>
        <v>3490685</v>
      </c>
      <c r="M33" s="32"/>
      <c r="N33" s="26"/>
    </row>
    <row r="34" spans="1:14" ht="69.900000000000006" customHeight="1" x14ac:dyDescent="0.3">
      <c r="A34" s="31" t="s">
        <v>13</v>
      </c>
      <c r="B34" s="29">
        <v>793</v>
      </c>
      <c r="C34" s="30" t="s">
        <v>39</v>
      </c>
      <c r="D34" s="30" t="s">
        <v>43</v>
      </c>
      <c r="E34" s="49" t="s">
        <v>101</v>
      </c>
      <c r="F34" s="30">
        <v>100</v>
      </c>
      <c r="G34" s="58">
        <f>G35</f>
        <v>2697970</v>
      </c>
      <c r="H34" s="58">
        <f t="shared" ref="H34:L34" si="12">H35</f>
        <v>2697970</v>
      </c>
      <c r="I34" s="58">
        <f>I35</f>
        <v>2721685</v>
      </c>
      <c r="J34" s="58">
        <f t="shared" si="12"/>
        <v>2721685</v>
      </c>
      <c r="K34" s="58">
        <f>K35</f>
        <v>2721685</v>
      </c>
      <c r="L34" s="58">
        <f t="shared" si="12"/>
        <v>2721685</v>
      </c>
      <c r="M34" s="32"/>
      <c r="N34" s="26"/>
    </row>
    <row r="35" spans="1:14" ht="35.1" customHeight="1" x14ac:dyDescent="0.3">
      <c r="A35" s="31" t="s">
        <v>14</v>
      </c>
      <c r="B35" s="29">
        <v>793</v>
      </c>
      <c r="C35" s="30" t="s">
        <v>39</v>
      </c>
      <c r="D35" s="30" t="s">
        <v>43</v>
      </c>
      <c r="E35" s="49" t="s">
        <v>101</v>
      </c>
      <c r="F35" s="30">
        <v>120</v>
      </c>
      <c r="G35" s="236">
        <v>2697970</v>
      </c>
      <c r="H35" s="58">
        <v>2697970</v>
      </c>
      <c r="I35" s="236">
        <v>2721685</v>
      </c>
      <c r="J35" s="236">
        <v>2721685</v>
      </c>
      <c r="K35" s="236">
        <v>2721685</v>
      </c>
      <c r="L35" s="236">
        <v>2721685</v>
      </c>
      <c r="M35" s="32"/>
      <c r="N35" s="26"/>
    </row>
    <row r="36" spans="1:14" ht="35.1" customHeight="1" x14ac:dyDescent="0.3">
      <c r="A36" s="31" t="s">
        <v>32</v>
      </c>
      <c r="B36" s="29">
        <v>793</v>
      </c>
      <c r="C36" s="30" t="s">
        <v>39</v>
      </c>
      <c r="D36" s="30" t="s">
        <v>43</v>
      </c>
      <c r="E36" s="49" t="s">
        <v>101</v>
      </c>
      <c r="F36" s="30">
        <v>200</v>
      </c>
      <c r="G36" s="236">
        <f>G37</f>
        <v>881000</v>
      </c>
      <c r="H36" s="58">
        <f t="shared" ref="H36:L36" si="13">H37</f>
        <v>881000</v>
      </c>
      <c r="I36" s="236">
        <f t="shared" si="13"/>
        <v>733000</v>
      </c>
      <c r="J36" s="236">
        <f t="shared" si="13"/>
        <v>733000</v>
      </c>
      <c r="K36" s="236">
        <f t="shared" si="13"/>
        <v>763000</v>
      </c>
      <c r="L36" s="236">
        <f t="shared" si="13"/>
        <v>763000</v>
      </c>
      <c r="M36" s="32"/>
      <c r="N36" s="26"/>
    </row>
    <row r="37" spans="1:14" ht="35.1" customHeight="1" x14ac:dyDescent="0.3">
      <c r="A37" s="31" t="s">
        <v>31</v>
      </c>
      <c r="B37" s="29">
        <v>793</v>
      </c>
      <c r="C37" s="30" t="s">
        <v>39</v>
      </c>
      <c r="D37" s="30" t="s">
        <v>43</v>
      </c>
      <c r="E37" s="49" t="s">
        <v>101</v>
      </c>
      <c r="F37" s="30">
        <v>240</v>
      </c>
      <c r="G37" s="236">
        <v>881000</v>
      </c>
      <c r="H37" s="58">
        <v>881000</v>
      </c>
      <c r="I37" s="236">
        <v>733000</v>
      </c>
      <c r="J37" s="236">
        <v>733000</v>
      </c>
      <c r="K37" s="236">
        <v>763000</v>
      </c>
      <c r="L37" s="236">
        <v>763000</v>
      </c>
      <c r="M37" s="32"/>
      <c r="N37" s="26"/>
    </row>
    <row r="38" spans="1:14" ht="20.100000000000001" customHeight="1" x14ac:dyDescent="0.3">
      <c r="A38" s="31" t="s">
        <v>15</v>
      </c>
      <c r="B38" s="29">
        <v>793</v>
      </c>
      <c r="C38" s="30" t="s">
        <v>39</v>
      </c>
      <c r="D38" s="30" t="s">
        <v>43</v>
      </c>
      <c r="E38" s="49" t="s">
        <v>101</v>
      </c>
      <c r="F38" s="30">
        <v>800</v>
      </c>
      <c r="G38" s="236">
        <f>G39</f>
        <v>6000</v>
      </c>
      <c r="H38" s="58">
        <f t="shared" ref="H38:L38" si="14">H39</f>
        <v>6000</v>
      </c>
      <c r="I38" s="236">
        <f t="shared" si="14"/>
        <v>6000</v>
      </c>
      <c r="J38" s="58">
        <f t="shared" si="14"/>
        <v>6000</v>
      </c>
      <c r="K38" s="236">
        <f t="shared" si="14"/>
        <v>6000</v>
      </c>
      <c r="L38" s="58">
        <f t="shared" si="14"/>
        <v>6000</v>
      </c>
      <c r="M38" s="32"/>
      <c r="N38" s="26"/>
    </row>
    <row r="39" spans="1:14" ht="20.100000000000001" customHeight="1" x14ac:dyDescent="0.3">
      <c r="A39" s="31" t="s">
        <v>16</v>
      </c>
      <c r="B39" s="29">
        <v>793</v>
      </c>
      <c r="C39" s="30" t="s">
        <v>39</v>
      </c>
      <c r="D39" s="30" t="s">
        <v>43</v>
      </c>
      <c r="E39" s="49" t="s">
        <v>101</v>
      </c>
      <c r="F39" s="30">
        <v>850</v>
      </c>
      <c r="G39" s="236">
        <v>6000</v>
      </c>
      <c r="H39" s="58">
        <v>6000</v>
      </c>
      <c r="I39" s="236">
        <v>6000</v>
      </c>
      <c r="J39" s="58">
        <v>6000</v>
      </c>
      <c r="K39" s="236">
        <v>6000</v>
      </c>
      <c r="L39" s="58">
        <v>6000</v>
      </c>
      <c r="M39" s="32"/>
      <c r="N39" s="26"/>
    </row>
    <row r="40" spans="1:14" ht="48.75" customHeight="1" x14ac:dyDescent="0.3">
      <c r="A40" s="31" t="s">
        <v>325</v>
      </c>
      <c r="B40" s="29">
        <v>793</v>
      </c>
      <c r="C40" s="30" t="s">
        <v>39</v>
      </c>
      <c r="D40" s="30" t="s">
        <v>43</v>
      </c>
      <c r="E40" s="49" t="s">
        <v>322</v>
      </c>
      <c r="F40" s="30" t="s">
        <v>138</v>
      </c>
      <c r="G40" s="58">
        <f>G41</f>
        <v>515083</v>
      </c>
      <c r="H40" s="58">
        <f t="shared" ref="H40:L41" si="15">H41</f>
        <v>515083</v>
      </c>
      <c r="I40" s="58">
        <f>I41</f>
        <v>515083</v>
      </c>
      <c r="J40" s="58">
        <f t="shared" si="15"/>
        <v>515083</v>
      </c>
      <c r="K40" s="58">
        <f>K41</f>
        <v>515083</v>
      </c>
      <c r="L40" s="58">
        <f t="shared" si="15"/>
        <v>515083</v>
      </c>
      <c r="M40" s="32"/>
      <c r="N40" s="26"/>
    </row>
    <row r="41" spans="1:14" ht="20.100000000000001" customHeight="1" x14ac:dyDescent="0.3">
      <c r="A41" s="31" t="s">
        <v>7</v>
      </c>
      <c r="B41" s="29">
        <v>793</v>
      </c>
      <c r="C41" s="30" t="s">
        <v>39</v>
      </c>
      <c r="D41" s="30" t="s">
        <v>43</v>
      </c>
      <c r="E41" s="49" t="s">
        <v>322</v>
      </c>
      <c r="F41" s="30">
        <v>500</v>
      </c>
      <c r="G41" s="58">
        <f>G42</f>
        <v>515083</v>
      </c>
      <c r="H41" s="58">
        <f t="shared" si="15"/>
        <v>515083</v>
      </c>
      <c r="I41" s="58">
        <f>I42</f>
        <v>515083</v>
      </c>
      <c r="J41" s="58">
        <f t="shared" si="15"/>
        <v>515083</v>
      </c>
      <c r="K41" s="58">
        <f>K42</f>
        <v>515083</v>
      </c>
      <c r="L41" s="58">
        <f t="shared" si="15"/>
        <v>515083</v>
      </c>
      <c r="M41" s="32"/>
      <c r="N41" s="26"/>
    </row>
    <row r="42" spans="1:14" ht="20.100000000000001" customHeight="1" x14ac:dyDescent="0.3">
      <c r="A42" s="31" t="s">
        <v>18</v>
      </c>
      <c r="B42" s="29">
        <v>793</v>
      </c>
      <c r="C42" s="30" t="s">
        <v>39</v>
      </c>
      <c r="D42" s="30" t="s">
        <v>43</v>
      </c>
      <c r="E42" s="49" t="s">
        <v>322</v>
      </c>
      <c r="F42" s="30">
        <v>540</v>
      </c>
      <c r="G42" s="58">
        <v>515083</v>
      </c>
      <c r="H42" s="58">
        <v>515083</v>
      </c>
      <c r="I42" s="58">
        <v>515083</v>
      </c>
      <c r="J42" s="58">
        <v>515083</v>
      </c>
      <c r="K42" s="58">
        <v>515083</v>
      </c>
      <c r="L42" s="58">
        <v>515083</v>
      </c>
      <c r="M42" s="32"/>
      <c r="N42" s="26"/>
    </row>
    <row r="43" spans="1:14" ht="50.1" customHeight="1" x14ac:dyDescent="0.3">
      <c r="A43" s="19" t="s">
        <v>23</v>
      </c>
      <c r="B43" s="36">
        <v>793</v>
      </c>
      <c r="C43" s="24" t="s">
        <v>39</v>
      </c>
      <c r="D43" s="24" t="s">
        <v>44</v>
      </c>
      <c r="E43" s="47" t="s">
        <v>137</v>
      </c>
      <c r="F43" s="47" t="s">
        <v>138</v>
      </c>
      <c r="G43" s="63">
        <f>G44</f>
        <v>67607</v>
      </c>
      <c r="H43" s="63">
        <f t="shared" ref="H43:L47" si="16">H44</f>
        <v>67607</v>
      </c>
      <c r="I43" s="63">
        <f>I44</f>
        <v>67607</v>
      </c>
      <c r="J43" s="63">
        <f t="shared" si="16"/>
        <v>67607</v>
      </c>
      <c r="K43" s="63">
        <f>K44</f>
        <v>67607</v>
      </c>
      <c r="L43" s="63">
        <f t="shared" si="16"/>
        <v>67607</v>
      </c>
      <c r="M43" s="32"/>
      <c r="N43" s="26"/>
    </row>
    <row r="44" spans="1:14" ht="20.100000000000001" customHeight="1" x14ac:dyDescent="0.3">
      <c r="A44" s="21" t="s">
        <v>102</v>
      </c>
      <c r="B44" s="27">
        <v>793</v>
      </c>
      <c r="C44" s="28" t="s">
        <v>39</v>
      </c>
      <c r="D44" s="28" t="s">
        <v>44</v>
      </c>
      <c r="E44" s="48" t="s">
        <v>103</v>
      </c>
      <c r="F44" s="108" t="s">
        <v>138</v>
      </c>
      <c r="G44" s="56">
        <f>G45</f>
        <v>67607</v>
      </c>
      <c r="H44" s="56">
        <f t="shared" si="16"/>
        <v>67607</v>
      </c>
      <c r="I44" s="56">
        <f>I45</f>
        <v>67607</v>
      </c>
      <c r="J44" s="56">
        <f t="shared" si="16"/>
        <v>67607</v>
      </c>
      <c r="K44" s="56">
        <f>K45</f>
        <v>67607</v>
      </c>
      <c r="L44" s="56">
        <f t="shared" si="16"/>
        <v>67607</v>
      </c>
      <c r="M44" s="32"/>
      <c r="N44" s="26"/>
    </row>
    <row r="45" spans="1:14" ht="20.100000000000001" customHeight="1" x14ac:dyDescent="0.3">
      <c r="A45" s="31" t="s">
        <v>104</v>
      </c>
      <c r="B45" s="29">
        <v>793</v>
      </c>
      <c r="C45" s="30" t="s">
        <v>39</v>
      </c>
      <c r="D45" s="30" t="s">
        <v>44</v>
      </c>
      <c r="E45" s="49" t="s">
        <v>105</v>
      </c>
      <c r="F45" s="42" t="s">
        <v>138</v>
      </c>
      <c r="G45" s="57">
        <f>G46</f>
        <v>67607</v>
      </c>
      <c r="H45" s="57">
        <f t="shared" si="16"/>
        <v>67607</v>
      </c>
      <c r="I45" s="57">
        <f t="shared" si="16"/>
        <v>67607</v>
      </c>
      <c r="J45" s="57">
        <f t="shared" si="16"/>
        <v>67607</v>
      </c>
      <c r="K45" s="57">
        <f t="shared" si="16"/>
        <v>67607</v>
      </c>
      <c r="L45" s="57">
        <f t="shared" si="16"/>
        <v>67607</v>
      </c>
      <c r="M45" s="32"/>
      <c r="N45" s="26"/>
    </row>
    <row r="46" spans="1:14" ht="48.75" customHeight="1" x14ac:dyDescent="0.3">
      <c r="A46" s="65" t="s">
        <v>324</v>
      </c>
      <c r="B46" s="66">
        <v>793</v>
      </c>
      <c r="C46" s="67" t="s">
        <v>39</v>
      </c>
      <c r="D46" s="67" t="s">
        <v>44</v>
      </c>
      <c r="E46" s="68" t="s">
        <v>323</v>
      </c>
      <c r="F46" s="109" t="s">
        <v>138</v>
      </c>
      <c r="G46" s="69">
        <f>G47</f>
        <v>67607</v>
      </c>
      <c r="H46" s="69">
        <f t="shared" si="16"/>
        <v>67607</v>
      </c>
      <c r="I46" s="69">
        <f>I47</f>
        <v>67607</v>
      </c>
      <c r="J46" s="69">
        <f t="shared" si="16"/>
        <v>67607</v>
      </c>
      <c r="K46" s="69">
        <f>K47</f>
        <v>67607</v>
      </c>
      <c r="L46" s="69">
        <f t="shared" si="16"/>
        <v>67607</v>
      </c>
      <c r="M46" s="32"/>
      <c r="N46" s="26"/>
    </row>
    <row r="47" spans="1:14" ht="20.100000000000001" customHeight="1" x14ac:dyDescent="0.3">
      <c r="A47" s="31" t="s">
        <v>7</v>
      </c>
      <c r="B47" s="29">
        <v>793</v>
      </c>
      <c r="C47" s="30" t="s">
        <v>39</v>
      </c>
      <c r="D47" s="30" t="s">
        <v>44</v>
      </c>
      <c r="E47" s="49" t="s">
        <v>323</v>
      </c>
      <c r="F47" s="42">
        <v>500</v>
      </c>
      <c r="G47" s="57">
        <f>G48</f>
        <v>67607</v>
      </c>
      <c r="H47" s="57">
        <f t="shared" si="16"/>
        <v>67607</v>
      </c>
      <c r="I47" s="57">
        <f>I48</f>
        <v>67607</v>
      </c>
      <c r="J47" s="57">
        <f t="shared" si="16"/>
        <v>67607</v>
      </c>
      <c r="K47" s="57">
        <f>K48</f>
        <v>67607</v>
      </c>
      <c r="L47" s="57">
        <f t="shared" si="16"/>
        <v>67607</v>
      </c>
      <c r="M47" s="32"/>
      <c r="N47" s="26"/>
    </row>
    <row r="48" spans="1:14" ht="20.100000000000001" customHeight="1" x14ac:dyDescent="0.3">
      <c r="A48" s="33" t="s">
        <v>18</v>
      </c>
      <c r="B48" s="34">
        <v>793</v>
      </c>
      <c r="C48" s="35" t="s">
        <v>39</v>
      </c>
      <c r="D48" s="35" t="s">
        <v>44</v>
      </c>
      <c r="E48" s="49" t="s">
        <v>323</v>
      </c>
      <c r="F48" s="43">
        <v>540</v>
      </c>
      <c r="G48" s="62">
        <v>67607</v>
      </c>
      <c r="H48" s="62">
        <v>67607</v>
      </c>
      <c r="I48" s="62">
        <v>67607</v>
      </c>
      <c r="J48" s="62">
        <v>67607</v>
      </c>
      <c r="K48" s="62">
        <v>67607</v>
      </c>
      <c r="L48" s="62">
        <v>67607</v>
      </c>
      <c r="M48" s="32"/>
      <c r="N48" s="26"/>
    </row>
    <row r="49" spans="1:14" ht="20.100000000000001" customHeight="1" x14ac:dyDescent="0.3">
      <c r="A49" s="22" t="s">
        <v>24</v>
      </c>
      <c r="B49" s="36">
        <v>793</v>
      </c>
      <c r="C49" s="24" t="s">
        <v>39</v>
      </c>
      <c r="D49" s="24" t="s">
        <v>45</v>
      </c>
      <c r="E49" s="47" t="s">
        <v>137</v>
      </c>
      <c r="F49" s="47" t="s">
        <v>138</v>
      </c>
      <c r="G49" s="63">
        <f>G50</f>
        <v>8000</v>
      </c>
      <c r="H49" s="63">
        <f t="shared" ref="H49:L52" si="17">H50</f>
        <v>8000</v>
      </c>
      <c r="I49" s="63">
        <f>I50</f>
        <v>8000</v>
      </c>
      <c r="J49" s="63">
        <f t="shared" si="17"/>
        <v>8000</v>
      </c>
      <c r="K49" s="63">
        <f>K50</f>
        <v>8000</v>
      </c>
      <c r="L49" s="63">
        <f t="shared" si="17"/>
        <v>8000</v>
      </c>
      <c r="M49" s="32"/>
      <c r="N49" s="26"/>
    </row>
    <row r="50" spans="1:14" ht="20.100000000000001" customHeight="1" x14ac:dyDescent="0.3">
      <c r="A50" s="21" t="s">
        <v>55</v>
      </c>
      <c r="B50" s="27">
        <v>793</v>
      </c>
      <c r="C50" s="28" t="s">
        <v>39</v>
      </c>
      <c r="D50" s="28" t="s">
        <v>45</v>
      </c>
      <c r="E50" s="48" t="s">
        <v>141</v>
      </c>
      <c r="F50" s="108" t="s">
        <v>138</v>
      </c>
      <c r="G50" s="56">
        <f>G51</f>
        <v>8000</v>
      </c>
      <c r="H50" s="56">
        <f t="shared" si="17"/>
        <v>8000</v>
      </c>
      <c r="I50" s="56">
        <f>I51</f>
        <v>8000</v>
      </c>
      <c r="J50" s="56">
        <f t="shared" si="17"/>
        <v>8000</v>
      </c>
      <c r="K50" s="56">
        <f>K51</f>
        <v>8000</v>
      </c>
      <c r="L50" s="56">
        <f t="shared" si="17"/>
        <v>8000</v>
      </c>
      <c r="M50" s="32"/>
      <c r="N50" s="26"/>
    </row>
    <row r="51" spans="1:14" ht="20.100000000000001" customHeight="1" x14ac:dyDescent="0.3">
      <c r="A51" s="31" t="s">
        <v>139</v>
      </c>
      <c r="B51" s="29">
        <v>793</v>
      </c>
      <c r="C51" s="30" t="s">
        <v>39</v>
      </c>
      <c r="D51" s="30" t="s">
        <v>45</v>
      </c>
      <c r="E51" s="49" t="s">
        <v>106</v>
      </c>
      <c r="F51" s="42" t="s">
        <v>138</v>
      </c>
      <c r="G51" s="57">
        <f>G52</f>
        <v>8000</v>
      </c>
      <c r="H51" s="57">
        <f t="shared" si="17"/>
        <v>8000</v>
      </c>
      <c r="I51" s="57">
        <f>I52</f>
        <v>8000</v>
      </c>
      <c r="J51" s="57">
        <f t="shared" si="17"/>
        <v>8000</v>
      </c>
      <c r="K51" s="57">
        <f>K52</f>
        <v>8000</v>
      </c>
      <c r="L51" s="57">
        <f t="shared" si="17"/>
        <v>8000</v>
      </c>
      <c r="M51" s="32"/>
      <c r="N51" s="26"/>
    </row>
    <row r="52" spans="1:14" ht="20.100000000000001" customHeight="1" x14ac:dyDescent="0.3">
      <c r="A52" s="31" t="s">
        <v>15</v>
      </c>
      <c r="B52" s="29">
        <v>793</v>
      </c>
      <c r="C52" s="30" t="s">
        <v>39</v>
      </c>
      <c r="D52" s="30" t="s">
        <v>45</v>
      </c>
      <c r="E52" s="49" t="s">
        <v>106</v>
      </c>
      <c r="F52" s="42">
        <v>800</v>
      </c>
      <c r="G52" s="57">
        <f>G53</f>
        <v>8000</v>
      </c>
      <c r="H52" s="57">
        <f t="shared" si="17"/>
        <v>8000</v>
      </c>
      <c r="I52" s="57">
        <f>I53</f>
        <v>8000</v>
      </c>
      <c r="J52" s="57">
        <f t="shared" si="17"/>
        <v>8000</v>
      </c>
      <c r="K52" s="57">
        <f>K53</f>
        <v>8000</v>
      </c>
      <c r="L52" s="57">
        <f t="shared" si="17"/>
        <v>8000</v>
      </c>
      <c r="M52" s="32"/>
      <c r="N52" s="26"/>
    </row>
    <row r="53" spans="1:14" ht="20.100000000000001" customHeight="1" x14ac:dyDescent="0.3">
      <c r="A53" s="33" t="s">
        <v>25</v>
      </c>
      <c r="B53" s="34">
        <v>793</v>
      </c>
      <c r="C53" s="35" t="s">
        <v>39</v>
      </c>
      <c r="D53" s="35" t="s">
        <v>45</v>
      </c>
      <c r="E53" s="50" t="s">
        <v>106</v>
      </c>
      <c r="F53" s="43">
        <v>870</v>
      </c>
      <c r="G53" s="62">
        <v>8000</v>
      </c>
      <c r="H53" s="62">
        <v>8000</v>
      </c>
      <c r="I53" s="62">
        <v>8000</v>
      </c>
      <c r="J53" s="62">
        <v>8000</v>
      </c>
      <c r="K53" s="62">
        <v>8000</v>
      </c>
      <c r="L53" s="62">
        <v>8000</v>
      </c>
      <c r="M53" s="32"/>
      <c r="N53" s="26"/>
    </row>
    <row r="54" spans="1:14" ht="20.100000000000001" customHeight="1" x14ac:dyDescent="0.3">
      <c r="A54" s="22" t="s">
        <v>5</v>
      </c>
      <c r="B54" s="36">
        <v>793</v>
      </c>
      <c r="C54" s="24" t="s">
        <v>39</v>
      </c>
      <c r="D54" s="24" t="s">
        <v>46</v>
      </c>
      <c r="E54" s="47" t="s">
        <v>137</v>
      </c>
      <c r="F54" s="47" t="s">
        <v>138</v>
      </c>
      <c r="G54" s="63">
        <f>G55</f>
        <v>50000</v>
      </c>
      <c r="H54" s="63">
        <f t="shared" ref="H54:L55" si="18">H55</f>
        <v>252140</v>
      </c>
      <c r="I54" s="63">
        <f>I55</f>
        <v>50000</v>
      </c>
      <c r="J54" s="63">
        <f t="shared" si="18"/>
        <v>50000</v>
      </c>
      <c r="K54" s="63">
        <f>K55</f>
        <v>50000</v>
      </c>
      <c r="L54" s="63">
        <f t="shared" si="18"/>
        <v>50000</v>
      </c>
      <c r="M54" s="32"/>
      <c r="N54" s="26"/>
    </row>
    <row r="55" spans="1:14" ht="20.100000000000001" customHeight="1" x14ac:dyDescent="0.3">
      <c r="A55" s="65" t="s">
        <v>99</v>
      </c>
      <c r="B55" s="27">
        <v>793</v>
      </c>
      <c r="C55" s="28" t="s">
        <v>39</v>
      </c>
      <c r="D55" s="28" t="s">
        <v>46</v>
      </c>
      <c r="E55" s="48" t="s">
        <v>100</v>
      </c>
      <c r="F55" s="108" t="s">
        <v>138</v>
      </c>
      <c r="G55" s="64">
        <f>G56</f>
        <v>50000</v>
      </c>
      <c r="H55" s="64">
        <f t="shared" si="18"/>
        <v>252140</v>
      </c>
      <c r="I55" s="64">
        <f>I56</f>
        <v>50000</v>
      </c>
      <c r="J55" s="64">
        <f t="shared" si="18"/>
        <v>50000</v>
      </c>
      <c r="K55" s="64">
        <f>K56</f>
        <v>50000</v>
      </c>
      <c r="L55" s="64">
        <f t="shared" si="18"/>
        <v>50000</v>
      </c>
      <c r="M55" s="32"/>
      <c r="N55" s="26"/>
    </row>
    <row r="56" spans="1:14" ht="20.100000000000001" customHeight="1" x14ac:dyDescent="0.3">
      <c r="A56" s="20" t="s">
        <v>107</v>
      </c>
      <c r="B56" s="29">
        <v>793</v>
      </c>
      <c r="C56" s="30" t="s">
        <v>39</v>
      </c>
      <c r="D56" s="30" t="s">
        <v>46</v>
      </c>
      <c r="E56" s="49" t="s">
        <v>108</v>
      </c>
      <c r="F56" s="42" t="s">
        <v>138</v>
      </c>
      <c r="G56" s="57">
        <f>G57+G59</f>
        <v>50000</v>
      </c>
      <c r="H56" s="57">
        <f t="shared" ref="H56:L56" si="19">H57+H59</f>
        <v>252140</v>
      </c>
      <c r="I56" s="57">
        <f>I57+I59</f>
        <v>50000</v>
      </c>
      <c r="J56" s="57">
        <f t="shared" ref="J56" si="20">J57+J59</f>
        <v>50000</v>
      </c>
      <c r="K56" s="57">
        <f>K57+K59</f>
        <v>50000</v>
      </c>
      <c r="L56" s="57">
        <f t="shared" si="19"/>
        <v>50000</v>
      </c>
      <c r="M56" s="32"/>
      <c r="N56" s="26"/>
    </row>
    <row r="57" spans="1:14" ht="35.1" customHeight="1" x14ac:dyDescent="0.3">
      <c r="A57" s="31" t="s">
        <v>32</v>
      </c>
      <c r="B57" s="29">
        <v>793</v>
      </c>
      <c r="C57" s="30" t="s">
        <v>39</v>
      </c>
      <c r="D57" s="30" t="s">
        <v>46</v>
      </c>
      <c r="E57" s="49" t="s">
        <v>108</v>
      </c>
      <c r="F57" s="42">
        <v>200</v>
      </c>
      <c r="G57" s="57">
        <f>G58</f>
        <v>50000</v>
      </c>
      <c r="H57" s="57">
        <f t="shared" ref="H57:L57" si="21">H58</f>
        <v>252140</v>
      </c>
      <c r="I57" s="57">
        <f>I58</f>
        <v>50000</v>
      </c>
      <c r="J57" s="57">
        <f t="shared" si="21"/>
        <v>50000</v>
      </c>
      <c r="K57" s="57">
        <f>K58</f>
        <v>50000</v>
      </c>
      <c r="L57" s="57">
        <f t="shared" si="21"/>
        <v>50000</v>
      </c>
      <c r="M57" s="32"/>
      <c r="N57" s="26"/>
    </row>
    <row r="58" spans="1:14" ht="35.1" customHeight="1" x14ac:dyDescent="0.3">
      <c r="A58" s="31" t="s">
        <v>31</v>
      </c>
      <c r="B58" s="29">
        <v>793</v>
      </c>
      <c r="C58" s="30" t="s">
        <v>39</v>
      </c>
      <c r="D58" s="30" t="s">
        <v>46</v>
      </c>
      <c r="E58" s="49" t="s">
        <v>108</v>
      </c>
      <c r="F58" s="42">
        <v>240</v>
      </c>
      <c r="G58" s="237">
        <v>50000</v>
      </c>
      <c r="H58" s="57">
        <v>252140</v>
      </c>
      <c r="I58" s="237">
        <v>50000</v>
      </c>
      <c r="J58" s="57">
        <v>50000</v>
      </c>
      <c r="K58" s="237">
        <v>50000</v>
      </c>
      <c r="L58" s="57">
        <v>50000</v>
      </c>
      <c r="M58" s="32"/>
      <c r="N58" s="26"/>
    </row>
    <row r="59" spans="1:14" ht="20.100000000000001" hidden="1" customHeight="1" x14ac:dyDescent="0.3">
      <c r="A59" s="65" t="s">
        <v>15</v>
      </c>
      <c r="B59" s="66">
        <v>793</v>
      </c>
      <c r="C59" s="67" t="s">
        <v>39</v>
      </c>
      <c r="D59" s="67" t="s">
        <v>46</v>
      </c>
      <c r="E59" s="68" t="s">
        <v>108</v>
      </c>
      <c r="F59" s="67">
        <v>800</v>
      </c>
      <c r="G59" s="238">
        <f>G61+G60</f>
        <v>0</v>
      </c>
      <c r="H59" s="70">
        <f t="shared" ref="H59:L59" si="22">H61+H60</f>
        <v>0</v>
      </c>
      <c r="I59" s="238">
        <f t="shared" ref="I59:J59" si="23">I61+I60</f>
        <v>0</v>
      </c>
      <c r="J59" s="70">
        <f t="shared" si="23"/>
        <v>0</v>
      </c>
      <c r="K59" s="238">
        <f t="shared" si="22"/>
        <v>0</v>
      </c>
      <c r="L59" s="70">
        <f t="shared" si="22"/>
        <v>0</v>
      </c>
      <c r="M59" s="32"/>
      <c r="N59" s="26"/>
    </row>
    <row r="60" spans="1:14" ht="20.100000000000001" hidden="1" customHeight="1" x14ac:dyDescent="0.3">
      <c r="A60" s="65" t="s">
        <v>155</v>
      </c>
      <c r="B60" s="66">
        <v>793</v>
      </c>
      <c r="C60" s="67" t="s">
        <v>39</v>
      </c>
      <c r="D60" s="67" t="s">
        <v>46</v>
      </c>
      <c r="E60" s="68" t="s">
        <v>108</v>
      </c>
      <c r="F60" s="67" t="s">
        <v>156</v>
      </c>
      <c r="G60" s="238"/>
      <c r="H60" s="70"/>
      <c r="I60" s="238"/>
      <c r="J60" s="70"/>
      <c r="K60" s="238"/>
      <c r="L60" s="70"/>
      <c r="M60" s="26"/>
    </row>
    <row r="61" spans="1:14" ht="20.100000000000001" hidden="1" customHeight="1" x14ac:dyDescent="0.3">
      <c r="A61" s="31" t="s">
        <v>16</v>
      </c>
      <c r="B61" s="29">
        <v>793</v>
      </c>
      <c r="C61" s="30" t="s">
        <v>39</v>
      </c>
      <c r="D61" s="30" t="s">
        <v>46</v>
      </c>
      <c r="E61" s="49" t="s">
        <v>108</v>
      </c>
      <c r="F61" s="30">
        <v>850</v>
      </c>
      <c r="G61" s="236"/>
      <c r="H61" s="58"/>
      <c r="I61" s="236"/>
      <c r="J61" s="58"/>
      <c r="K61" s="236"/>
      <c r="L61" s="58"/>
      <c r="M61" s="32"/>
      <c r="N61" s="26"/>
    </row>
    <row r="62" spans="1:14" ht="20.100000000000001" customHeight="1" x14ac:dyDescent="0.3">
      <c r="A62" s="22" t="s">
        <v>26</v>
      </c>
      <c r="B62" s="36">
        <v>793</v>
      </c>
      <c r="C62" s="24" t="s">
        <v>41</v>
      </c>
      <c r="D62" s="24" t="s">
        <v>40</v>
      </c>
      <c r="E62" s="47" t="s">
        <v>137</v>
      </c>
      <c r="F62" s="47" t="s">
        <v>138</v>
      </c>
      <c r="G62" s="63">
        <f>G63</f>
        <v>190050.7</v>
      </c>
      <c r="H62" s="63">
        <f t="shared" ref="H62:L64" si="24">H63</f>
        <v>193080.61000000002</v>
      </c>
      <c r="I62" s="63">
        <f>I63</f>
        <v>196846.58</v>
      </c>
      <c r="J62" s="63">
        <f t="shared" si="24"/>
        <v>202311.25</v>
      </c>
      <c r="K62" s="63">
        <f>K63</f>
        <v>204401.22</v>
      </c>
      <c r="L62" s="63">
        <f t="shared" si="24"/>
        <v>209858.06</v>
      </c>
      <c r="M62" s="32"/>
      <c r="N62" s="26"/>
    </row>
    <row r="63" spans="1:14" ht="20.100000000000001" customHeight="1" x14ac:dyDescent="0.3">
      <c r="A63" s="22" t="s">
        <v>27</v>
      </c>
      <c r="B63" s="36">
        <v>793</v>
      </c>
      <c r="C63" s="24" t="s">
        <v>41</v>
      </c>
      <c r="D63" s="24" t="s">
        <v>42</v>
      </c>
      <c r="E63" s="47" t="s">
        <v>137</v>
      </c>
      <c r="F63" s="47" t="s">
        <v>138</v>
      </c>
      <c r="G63" s="63">
        <f>G64</f>
        <v>190050.7</v>
      </c>
      <c r="H63" s="63">
        <f t="shared" si="24"/>
        <v>193080.61000000002</v>
      </c>
      <c r="I63" s="63">
        <f>I64</f>
        <v>196846.58</v>
      </c>
      <c r="J63" s="63">
        <f t="shared" si="24"/>
        <v>202311.25</v>
      </c>
      <c r="K63" s="63">
        <f>K64</f>
        <v>204401.22</v>
      </c>
      <c r="L63" s="63">
        <f t="shared" si="24"/>
        <v>209858.06</v>
      </c>
      <c r="M63" s="32"/>
      <c r="N63" s="26"/>
    </row>
    <row r="64" spans="1:14" ht="20.100000000000001" customHeight="1" x14ac:dyDescent="0.3">
      <c r="A64" s="39" t="s">
        <v>87</v>
      </c>
      <c r="B64" s="27">
        <v>793</v>
      </c>
      <c r="C64" s="28" t="s">
        <v>41</v>
      </c>
      <c r="D64" s="28" t="s">
        <v>42</v>
      </c>
      <c r="E64" s="48" t="s">
        <v>86</v>
      </c>
      <c r="F64" s="108" t="s">
        <v>138</v>
      </c>
      <c r="G64" s="56">
        <f>G65</f>
        <v>190050.7</v>
      </c>
      <c r="H64" s="56">
        <f t="shared" si="24"/>
        <v>193080.61000000002</v>
      </c>
      <c r="I64" s="56">
        <f>I65</f>
        <v>196846.58</v>
      </c>
      <c r="J64" s="56">
        <f t="shared" si="24"/>
        <v>202311.25</v>
      </c>
      <c r="K64" s="56">
        <f>K65</f>
        <v>204401.22</v>
      </c>
      <c r="L64" s="56">
        <f t="shared" si="24"/>
        <v>209858.06</v>
      </c>
      <c r="M64" s="32"/>
      <c r="N64" s="26"/>
    </row>
    <row r="65" spans="1:14" ht="35.1" customHeight="1" x14ac:dyDescent="0.3">
      <c r="A65" s="20" t="s">
        <v>69</v>
      </c>
      <c r="B65" s="29">
        <v>793</v>
      </c>
      <c r="C65" s="30" t="s">
        <v>41</v>
      </c>
      <c r="D65" s="30" t="s">
        <v>42</v>
      </c>
      <c r="E65" s="49" t="s">
        <v>89</v>
      </c>
      <c r="F65" s="30" t="s">
        <v>138</v>
      </c>
      <c r="G65" s="58">
        <f>G66+G68</f>
        <v>190050.7</v>
      </c>
      <c r="H65" s="58">
        <f t="shared" ref="H65:L65" si="25">H66+H68</f>
        <v>193080.61000000002</v>
      </c>
      <c r="I65" s="58">
        <f>I66+I68</f>
        <v>196846.58</v>
      </c>
      <c r="J65" s="58">
        <f t="shared" ref="J65" si="26">J66+J68</f>
        <v>202311.25</v>
      </c>
      <c r="K65" s="58">
        <f>K66+K68</f>
        <v>204401.22</v>
      </c>
      <c r="L65" s="58">
        <f t="shared" si="25"/>
        <v>209858.06</v>
      </c>
      <c r="M65" s="32"/>
      <c r="N65" s="26"/>
    </row>
    <row r="66" spans="1:14" ht="69.900000000000006" customHeight="1" x14ac:dyDescent="0.3">
      <c r="A66" s="31" t="s">
        <v>13</v>
      </c>
      <c r="B66" s="29">
        <v>793</v>
      </c>
      <c r="C66" s="30" t="s">
        <v>41</v>
      </c>
      <c r="D66" s="30" t="s">
        <v>42</v>
      </c>
      <c r="E66" s="49" t="s">
        <v>89</v>
      </c>
      <c r="F66" s="30">
        <v>100</v>
      </c>
      <c r="G66" s="58">
        <f>G67</f>
        <v>169448.73</v>
      </c>
      <c r="H66" s="58">
        <f t="shared" ref="H66:L66" si="27">H67</f>
        <v>174932.91</v>
      </c>
      <c r="I66" s="58">
        <f>I67</f>
        <v>185919.15</v>
      </c>
      <c r="J66" s="58">
        <f t="shared" si="27"/>
        <v>183854.49</v>
      </c>
      <c r="K66" s="58">
        <f>K67</f>
        <v>185919.15</v>
      </c>
      <c r="L66" s="58">
        <f t="shared" si="27"/>
        <v>191208.67</v>
      </c>
      <c r="M66" s="32"/>
      <c r="N66" s="26"/>
    </row>
    <row r="67" spans="1:14" ht="35.1" customHeight="1" x14ac:dyDescent="0.3">
      <c r="A67" s="31" t="s">
        <v>14</v>
      </c>
      <c r="B67" s="29">
        <v>793</v>
      </c>
      <c r="C67" s="30" t="s">
        <v>41</v>
      </c>
      <c r="D67" s="30" t="s">
        <v>42</v>
      </c>
      <c r="E67" s="49" t="s">
        <v>89</v>
      </c>
      <c r="F67" s="30">
        <v>120</v>
      </c>
      <c r="G67" s="237">
        <v>169448.73</v>
      </c>
      <c r="H67" s="58">
        <v>174932.91</v>
      </c>
      <c r="I67" s="237">
        <v>185919.15</v>
      </c>
      <c r="J67" s="58">
        <v>183854.49</v>
      </c>
      <c r="K67" s="237">
        <v>185919.15</v>
      </c>
      <c r="L67" s="58">
        <v>191208.67</v>
      </c>
      <c r="M67" s="32"/>
      <c r="N67" s="26"/>
    </row>
    <row r="68" spans="1:14" ht="35.1" customHeight="1" x14ac:dyDescent="0.3">
      <c r="A68" s="31" t="s">
        <v>32</v>
      </c>
      <c r="B68" s="29">
        <v>793</v>
      </c>
      <c r="C68" s="30" t="s">
        <v>41</v>
      </c>
      <c r="D68" s="30" t="s">
        <v>42</v>
      </c>
      <c r="E68" s="49" t="s">
        <v>89</v>
      </c>
      <c r="F68" s="42">
        <v>200</v>
      </c>
      <c r="G68" s="237">
        <f>G69</f>
        <v>20601.97</v>
      </c>
      <c r="H68" s="57">
        <f t="shared" ref="H68:L68" si="28">H69</f>
        <v>18147.7</v>
      </c>
      <c r="I68" s="237">
        <f t="shared" si="28"/>
        <v>10927.43</v>
      </c>
      <c r="J68" s="57">
        <f t="shared" si="28"/>
        <v>18456.759999999998</v>
      </c>
      <c r="K68" s="237">
        <f t="shared" si="28"/>
        <v>18482.07</v>
      </c>
      <c r="L68" s="57">
        <f t="shared" si="28"/>
        <v>18649.39</v>
      </c>
      <c r="M68" s="32"/>
      <c r="N68" s="26"/>
    </row>
    <row r="69" spans="1:14" ht="35.1" customHeight="1" x14ac:dyDescent="0.3">
      <c r="A69" s="33" t="s">
        <v>31</v>
      </c>
      <c r="B69" s="34">
        <v>793</v>
      </c>
      <c r="C69" s="35" t="s">
        <v>41</v>
      </c>
      <c r="D69" s="35" t="s">
        <v>42</v>
      </c>
      <c r="E69" s="49" t="s">
        <v>89</v>
      </c>
      <c r="F69" s="43">
        <v>240</v>
      </c>
      <c r="G69" s="236">
        <v>20601.97</v>
      </c>
      <c r="H69" s="62">
        <v>18147.7</v>
      </c>
      <c r="I69" s="236">
        <v>10927.43</v>
      </c>
      <c r="J69" s="62">
        <v>18456.759999999998</v>
      </c>
      <c r="K69" s="236">
        <v>18482.07</v>
      </c>
      <c r="L69" s="62">
        <v>18649.39</v>
      </c>
      <c r="M69" s="32"/>
      <c r="N69" s="26"/>
    </row>
    <row r="70" spans="1:14" ht="35.1" customHeight="1" x14ac:dyDescent="0.3">
      <c r="A70" s="22" t="s">
        <v>35</v>
      </c>
      <c r="B70" s="36">
        <v>793</v>
      </c>
      <c r="C70" s="24" t="s">
        <v>42</v>
      </c>
      <c r="D70" s="24" t="s">
        <v>40</v>
      </c>
      <c r="E70" s="47" t="s">
        <v>137</v>
      </c>
      <c r="F70" s="47" t="s">
        <v>138</v>
      </c>
      <c r="G70" s="63">
        <f t="shared" ref="G70:K75" si="29">G71</f>
        <v>0</v>
      </c>
      <c r="H70" s="63">
        <f t="shared" ref="H70:L75" si="30">H71</f>
        <v>5000</v>
      </c>
      <c r="I70" s="63">
        <f t="shared" si="29"/>
        <v>0</v>
      </c>
      <c r="J70" s="63">
        <f t="shared" si="30"/>
        <v>0</v>
      </c>
      <c r="K70" s="63">
        <f t="shared" si="29"/>
        <v>0</v>
      </c>
      <c r="L70" s="63">
        <f t="shared" si="30"/>
        <v>0</v>
      </c>
      <c r="M70" s="32"/>
      <c r="N70" s="26"/>
    </row>
    <row r="71" spans="1:14" ht="35.1" customHeight="1" x14ac:dyDescent="0.3">
      <c r="A71" s="45" t="s">
        <v>75</v>
      </c>
      <c r="B71" s="36">
        <v>793</v>
      </c>
      <c r="C71" s="24" t="s">
        <v>42</v>
      </c>
      <c r="D71" s="24" t="s">
        <v>47</v>
      </c>
      <c r="E71" s="47" t="s">
        <v>137</v>
      </c>
      <c r="F71" s="47" t="s">
        <v>138</v>
      </c>
      <c r="G71" s="63">
        <f t="shared" si="29"/>
        <v>0</v>
      </c>
      <c r="H71" s="63">
        <f t="shared" si="30"/>
        <v>5000</v>
      </c>
      <c r="I71" s="63">
        <f t="shared" si="29"/>
        <v>0</v>
      </c>
      <c r="J71" s="63">
        <f t="shared" si="30"/>
        <v>0</v>
      </c>
      <c r="K71" s="63">
        <f t="shared" si="29"/>
        <v>0</v>
      </c>
      <c r="L71" s="63">
        <f t="shared" si="30"/>
        <v>0</v>
      </c>
      <c r="M71" s="32"/>
      <c r="N71" s="26"/>
    </row>
    <row r="72" spans="1:14" ht="35.1" customHeight="1" x14ac:dyDescent="0.3">
      <c r="A72" s="39" t="s">
        <v>136</v>
      </c>
      <c r="B72" s="27">
        <v>793</v>
      </c>
      <c r="C72" s="28" t="s">
        <v>42</v>
      </c>
      <c r="D72" s="28" t="s">
        <v>47</v>
      </c>
      <c r="E72" s="48" t="s">
        <v>109</v>
      </c>
      <c r="F72" s="108" t="s">
        <v>138</v>
      </c>
      <c r="G72" s="56">
        <f t="shared" si="29"/>
        <v>0</v>
      </c>
      <c r="H72" s="56">
        <f t="shared" si="30"/>
        <v>5000</v>
      </c>
      <c r="I72" s="56">
        <f t="shared" si="29"/>
        <v>0</v>
      </c>
      <c r="J72" s="56">
        <f t="shared" si="30"/>
        <v>0</v>
      </c>
      <c r="K72" s="56">
        <f t="shared" si="29"/>
        <v>0</v>
      </c>
      <c r="L72" s="56">
        <f t="shared" si="30"/>
        <v>0</v>
      </c>
      <c r="M72" s="32"/>
      <c r="N72" s="26"/>
    </row>
    <row r="73" spans="1:14" ht="35.1" customHeight="1" x14ac:dyDescent="0.3">
      <c r="A73" s="20" t="s">
        <v>110</v>
      </c>
      <c r="B73" s="29">
        <v>793</v>
      </c>
      <c r="C73" s="30" t="s">
        <v>42</v>
      </c>
      <c r="D73" s="30" t="s">
        <v>47</v>
      </c>
      <c r="E73" s="49" t="s">
        <v>111</v>
      </c>
      <c r="F73" s="42" t="s">
        <v>138</v>
      </c>
      <c r="G73" s="57">
        <f t="shared" si="29"/>
        <v>0</v>
      </c>
      <c r="H73" s="57">
        <f t="shared" si="30"/>
        <v>5000</v>
      </c>
      <c r="I73" s="57">
        <f t="shared" si="29"/>
        <v>0</v>
      </c>
      <c r="J73" s="57">
        <f t="shared" si="30"/>
        <v>0</v>
      </c>
      <c r="K73" s="57">
        <f t="shared" si="29"/>
        <v>0</v>
      </c>
      <c r="L73" s="57">
        <f t="shared" si="30"/>
        <v>0</v>
      </c>
      <c r="M73" s="32"/>
      <c r="N73" s="26"/>
    </row>
    <row r="74" spans="1:14" ht="35.1" customHeight="1" x14ac:dyDescent="0.3">
      <c r="A74" s="20" t="s">
        <v>112</v>
      </c>
      <c r="B74" s="29">
        <v>793</v>
      </c>
      <c r="C74" s="30" t="s">
        <v>42</v>
      </c>
      <c r="D74" s="30" t="s">
        <v>47</v>
      </c>
      <c r="E74" s="49" t="s">
        <v>113</v>
      </c>
      <c r="F74" s="42" t="s">
        <v>138</v>
      </c>
      <c r="G74" s="57">
        <f t="shared" si="29"/>
        <v>0</v>
      </c>
      <c r="H74" s="57">
        <f t="shared" si="30"/>
        <v>5000</v>
      </c>
      <c r="I74" s="57">
        <f t="shared" si="29"/>
        <v>0</v>
      </c>
      <c r="J74" s="57">
        <f t="shared" si="30"/>
        <v>0</v>
      </c>
      <c r="K74" s="57">
        <f t="shared" si="29"/>
        <v>0</v>
      </c>
      <c r="L74" s="57">
        <f t="shared" si="30"/>
        <v>0</v>
      </c>
      <c r="M74" s="32"/>
      <c r="N74" s="26"/>
    </row>
    <row r="75" spans="1:14" ht="35.1" customHeight="1" x14ac:dyDescent="0.3">
      <c r="A75" s="31" t="s">
        <v>32</v>
      </c>
      <c r="B75" s="29">
        <v>793</v>
      </c>
      <c r="C75" s="30" t="s">
        <v>42</v>
      </c>
      <c r="D75" s="30" t="s">
        <v>47</v>
      </c>
      <c r="E75" s="49" t="s">
        <v>113</v>
      </c>
      <c r="F75" s="42">
        <v>200</v>
      </c>
      <c r="G75" s="57">
        <f t="shared" si="29"/>
        <v>0</v>
      </c>
      <c r="H75" s="57">
        <f t="shared" si="30"/>
        <v>5000</v>
      </c>
      <c r="I75" s="57">
        <f t="shared" si="29"/>
        <v>0</v>
      </c>
      <c r="J75" s="57">
        <f t="shared" si="30"/>
        <v>0</v>
      </c>
      <c r="K75" s="57">
        <f t="shared" si="29"/>
        <v>0</v>
      </c>
      <c r="L75" s="57">
        <f t="shared" si="30"/>
        <v>0</v>
      </c>
      <c r="M75" s="32"/>
      <c r="N75" s="26"/>
    </row>
    <row r="76" spans="1:14" ht="35.1" customHeight="1" x14ac:dyDescent="0.3">
      <c r="A76" s="31" t="s">
        <v>31</v>
      </c>
      <c r="B76" s="29">
        <v>793</v>
      </c>
      <c r="C76" s="30" t="s">
        <v>42</v>
      </c>
      <c r="D76" s="30" t="s">
        <v>47</v>
      </c>
      <c r="E76" s="49" t="s">
        <v>113</v>
      </c>
      <c r="F76" s="42">
        <v>240</v>
      </c>
      <c r="G76" s="57">
        <v>0</v>
      </c>
      <c r="H76" s="57">
        <v>5000</v>
      </c>
      <c r="I76" s="57">
        <v>0</v>
      </c>
      <c r="J76" s="57">
        <v>0</v>
      </c>
      <c r="K76" s="57">
        <v>0</v>
      </c>
      <c r="L76" s="57">
        <v>0</v>
      </c>
      <c r="M76" s="32"/>
      <c r="N76" s="26"/>
    </row>
    <row r="77" spans="1:14" ht="20.100000000000001" customHeight="1" x14ac:dyDescent="0.3">
      <c r="A77" s="22" t="s">
        <v>6</v>
      </c>
      <c r="B77" s="36">
        <v>793</v>
      </c>
      <c r="C77" s="24" t="s">
        <v>43</v>
      </c>
      <c r="D77" s="24" t="s">
        <v>40</v>
      </c>
      <c r="E77" s="47" t="s">
        <v>137</v>
      </c>
      <c r="F77" s="47" t="s">
        <v>138</v>
      </c>
      <c r="G77" s="55">
        <f t="shared" ref="G77:L83" si="31">G78</f>
        <v>0</v>
      </c>
      <c r="H77" s="55">
        <f t="shared" si="31"/>
        <v>3171500</v>
      </c>
      <c r="I77" s="55">
        <f t="shared" si="31"/>
        <v>0</v>
      </c>
      <c r="J77" s="55">
        <f t="shared" si="31"/>
        <v>0</v>
      </c>
      <c r="K77" s="55">
        <f t="shared" si="31"/>
        <v>0</v>
      </c>
      <c r="L77" s="55">
        <f t="shared" si="31"/>
        <v>0</v>
      </c>
      <c r="M77" s="32"/>
      <c r="N77" s="26"/>
    </row>
    <row r="78" spans="1:14" ht="20.100000000000001" customHeight="1" x14ac:dyDescent="0.3">
      <c r="A78" s="22" t="s">
        <v>8</v>
      </c>
      <c r="B78" s="36">
        <v>793</v>
      </c>
      <c r="C78" s="24" t="s">
        <v>43</v>
      </c>
      <c r="D78" s="24" t="s">
        <v>48</v>
      </c>
      <c r="E78" s="47" t="s">
        <v>137</v>
      </c>
      <c r="F78" s="47" t="s">
        <v>138</v>
      </c>
      <c r="G78" s="55">
        <f t="shared" si="31"/>
        <v>0</v>
      </c>
      <c r="H78" s="55">
        <f t="shared" si="31"/>
        <v>3171500</v>
      </c>
      <c r="I78" s="55">
        <f t="shared" si="31"/>
        <v>0</v>
      </c>
      <c r="J78" s="55">
        <f t="shared" si="31"/>
        <v>0</v>
      </c>
      <c r="K78" s="55">
        <f t="shared" si="31"/>
        <v>0</v>
      </c>
      <c r="L78" s="55">
        <f t="shared" si="31"/>
        <v>0</v>
      </c>
      <c r="M78" s="32"/>
      <c r="N78" s="26"/>
    </row>
    <row r="79" spans="1:14" ht="50.25" customHeight="1" x14ac:dyDescent="0.3">
      <c r="A79" s="39" t="s">
        <v>317</v>
      </c>
      <c r="B79" s="27">
        <v>793</v>
      </c>
      <c r="C79" s="28" t="s">
        <v>43</v>
      </c>
      <c r="D79" s="28" t="s">
        <v>48</v>
      </c>
      <c r="E79" s="48" t="s">
        <v>303</v>
      </c>
      <c r="F79" s="108" t="s">
        <v>138</v>
      </c>
      <c r="G79" s="56">
        <f t="shared" si="31"/>
        <v>0</v>
      </c>
      <c r="H79" s="56">
        <f t="shared" si="31"/>
        <v>3171500</v>
      </c>
      <c r="I79" s="56">
        <f t="shared" si="31"/>
        <v>0</v>
      </c>
      <c r="J79" s="56">
        <f t="shared" si="31"/>
        <v>0</v>
      </c>
      <c r="K79" s="56">
        <f t="shared" si="31"/>
        <v>0</v>
      </c>
      <c r="L79" s="56">
        <f t="shared" si="31"/>
        <v>0</v>
      </c>
      <c r="M79" s="32"/>
      <c r="N79" s="26"/>
    </row>
    <row r="80" spans="1:14" ht="51.75" customHeight="1" x14ac:dyDescent="0.3">
      <c r="A80" s="130" t="s">
        <v>318</v>
      </c>
      <c r="B80" s="66">
        <v>793</v>
      </c>
      <c r="C80" s="67" t="s">
        <v>43</v>
      </c>
      <c r="D80" s="67" t="s">
        <v>48</v>
      </c>
      <c r="E80" s="68" t="s">
        <v>304</v>
      </c>
      <c r="F80" s="109" t="s">
        <v>138</v>
      </c>
      <c r="G80" s="69">
        <f t="shared" si="31"/>
        <v>0</v>
      </c>
      <c r="H80" s="69">
        <f t="shared" si="31"/>
        <v>3171500</v>
      </c>
      <c r="I80" s="69">
        <f t="shared" si="31"/>
        <v>0</v>
      </c>
      <c r="J80" s="69">
        <f t="shared" si="31"/>
        <v>0</v>
      </c>
      <c r="K80" s="69">
        <f t="shared" si="31"/>
        <v>0</v>
      </c>
      <c r="L80" s="69">
        <f t="shared" si="31"/>
        <v>0</v>
      </c>
      <c r="M80" s="32"/>
      <c r="N80" s="26"/>
    </row>
    <row r="81" spans="1:14" ht="54" customHeight="1" x14ac:dyDescent="0.3">
      <c r="A81" s="20" t="s">
        <v>148</v>
      </c>
      <c r="B81" s="29">
        <v>793</v>
      </c>
      <c r="C81" s="30" t="s">
        <v>43</v>
      </c>
      <c r="D81" s="30" t="s">
        <v>48</v>
      </c>
      <c r="E81" s="49" t="s">
        <v>305</v>
      </c>
      <c r="F81" s="42" t="s">
        <v>138</v>
      </c>
      <c r="G81" s="57">
        <f t="shared" si="31"/>
        <v>0</v>
      </c>
      <c r="H81" s="57">
        <f t="shared" si="31"/>
        <v>3171500</v>
      </c>
      <c r="I81" s="57">
        <f t="shared" si="31"/>
        <v>0</v>
      </c>
      <c r="J81" s="57">
        <f t="shared" si="31"/>
        <v>0</v>
      </c>
      <c r="K81" s="57">
        <f t="shared" si="31"/>
        <v>0</v>
      </c>
      <c r="L81" s="57">
        <f t="shared" si="31"/>
        <v>0</v>
      </c>
      <c r="M81" s="32"/>
      <c r="N81" s="26"/>
    </row>
    <row r="82" spans="1:14" ht="21" customHeight="1" x14ac:dyDescent="0.3">
      <c r="A82" s="20" t="s">
        <v>150</v>
      </c>
      <c r="B82" s="29">
        <v>793</v>
      </c>
      <c r="C82" s="30" t="s">
        <v>43</v>
      </c>
      <c r="D82" s="30" t="s">
        <v>48</v>
      </c>
      <c r="E82" s="49" t="s">
        <v>306</v>
      </c>
      <c r="F82" s="42" t="s">
        <v>138</v>
      </c>
      <c r="G82" s="57">
        <f t="shared" si="31"/>
        <v>0</v>
      </c>
      <c r="H82" s="57">
        <f t="shared" si="31"/>
        <v>3171500</v>
      </c>
      <c r="I82" s="57">
        <f t="shared" si="31"/>
        <v>0</v>
      </c>
      <c r="J82" s="57">
        <f t="shared" si="31"/>
        <v>0</v>
      </c>
      <c r="K82" s="57">
        <f t="shared" si="31"/>
        <v>0</v>
      </c>
      <c r="L82" s="57">
        <f t="shared" si="31"/>
        <v>0</v>
      </c>
      <c r="M82" s="32"/>
      <c r="N82" s="26"/>
    </row>
    <row r="83" spans="1:14" ht="35.1" customHeight="1" x14ac:dyDescent="0.3">
      <c r="A83" s="20" t="s">
        <v>32</v>
      </c>
      <c r="B83" s="29">
        <v>793</v>
      </c>
      <c r="C83" s="30" t="s">
        <v>43</v>
      </c>
      <c r="D83" s="30" t="s">
        <v>48</v>
      </c>
      <c r="E83" s="49" t="s">
        <v>306</v>
      </c>
      <c r="F83" s="42">
        <v>200</v>
      </c>
      <c r="G83" s="57">
        <f t="shared" si="31"/>
        <v>0</v>
      </c>
      <c r="H83" s="57">
        <f t="shared" si="31"/>
        <v>3171500</v>
      </c>
      <c r="I83" s="57">
        <f t="shared" si="31"/>
        <v>0</v>
      </c>
      <c r="J83" s="57">
        <f t="shared" si="31"/>
        <v>0</v>
      </c>
      <c r="K83" s="57">
        <f t="shared" si="31"/>
        <v>0</v>
      </c>
      <c r="L83" s="57">
        <f t="shared" si="31"/>
        <v>0</v>
      </c>
      <c r="M83" s="32"/>
      <c r="N83" s="26"/>
    </row>
    <row r="84" spans="1:14" ht="35.1" customHeight="1" x14ac:dyDescent="0.3">
      <c r="A84" s="20" t="s">
        <v>31</v>
      </c>
      <c r="B84" s="29">
        <v>793</v>
      </c>
      <c r="C84" s="30" t="s">
        <v>43</v>
      </c>
      <c r="D84" s="30" t="s">
        <v>48</v>
      </c>
      <c r="E84" s="49" t="s">
        <v>306</v>
      </c>
      <c r="F84" s="42">
        <v>240</v>
      </c>
      <c r="G84" s="57">
        <v>0</v>
      </c>
      <c r="H84" s="58">
        <v>3171500</v>
      </c>
      <c r="I84" s="57">
        <v>0</v>
      </c>
      <c r="J84" s="58">
        <v>0</v>
      </c>
      <c r="K84" s="57">
        <v>0</v>
      </c>
      <c r="L84" s="58">
        <v>0</v>
      </c>
      <c r="M84" s="32"/>
      <c r="N84" s="26"/>
    </row>
    <row r="85" spans="1:14" ht="20.100000000000001" hidden="1" customHeight="1" x14ac:dyDescent="0.3">
      <c r="A85" s="22" t="s">
        <v>9</v>
      </c>
      <c r="B85" s="36">
        <v>793</v>
      </c>
      <c r="C85" s="24" t="s">
        <v>43</v>
      </c>
      <c r="D85" s="24" t="s">
        <v>49</v>
      </c>
      <c r="E85" s="51"/>
      <c r="F85" s="38"/>
      <c r="G85" s="60"/>
      <c r="H85" s="60"/>
      <c r="I85" s="60"/>
      <c r="J85" s="60"/>
      <c r="K85" s="60"/>
      <c r="L85" s="60"/>
      <c r="M85" s="32"/>
      <c r="N85" s="26"/>
    </row>
    <row r="86" spans="1:14" ht="35.1" hidden="1" customHeight="1" x14ac:dyDescent="0.3">
      <c r="A86" s="21" t="s">
        <v>56</v>
      </c>
      <c r="B86" s="27">
        <v>793</v>
      </c>
      <c r="C86" s="28" t="s">
        <v>43</v>
      </c>
      <c r="D86" s="28" t="s">
        <v>49</v>
      </c>
      <c r="E86" s="48" t="s">
        <v>61</v>
      </c>
      <c r="F86" s="28"/>
      <c r="G86" s="61"/>
      <c r="H86" s="61"/>
      <c r="I86" s="61"/>
      <c r="J86" s="61"/>
      <c r="K86" s="61"/>
      <c r="L86" s="61"/>
      <c r="M86" s="32"/>
      <c r="N86" s="26"/>
    </row>
    <row r="87" spans="1:14" ht="20.100000000000001" hidden="1" customHeight="1" x14ac:dyDescent="0.3">
      <c r="A87" s="31" t="s">
        <v>60</v>
      </c>
      <c r="B87" s="29">
        <v>793</v>
      </c>
      <c r="C87" s="30" t="s">
        <v>43</v>
      </c>
      <c r="D87" s="30" t="s">
        <v>49</v>
      </c>
      <c r="E87" s="49" t="s">
        <v>62</v>
      </c>
      <c r="F87" s="42"/>
      <c r="G87" s="57"/>
      <c r="H87" s="57"/>
      <c r="I87" s="57"/>
      <c r="J87" s="57"/>
      <c r="K87" s="57"/>
      <c r="L87" s="57"/>
      <c r="M87" s="32"/>
      <c r="N87" s="26"/>
    </row>
    <row r="88" spans="1:14" ht="35.1" hidden="1" customHeight="1" x14ac:dyDescent="0.3">
      <c r="A88" s="31" t="s">
        <v>32</v>
      </c>
      <c r="B88" s="29">
        <v>793</v>
      </c>
      <c r="C88" s="30" t="s">
        <v>43</v>
      </c>
      <c r="D88" s="30" t="s">
        <v>49</v>
      </c>
      <c r="E88" s="49" t="s">
        <v>63</v>
      </c>
      <c r="F88" s="42">
        <v>200</v>
      </c>
      <c r="G88" s="57"/>
      <c r="H88" s="57"/>
      <c r="I88" s="57"/>
      <c r="J88" s="57"/>
      <c r="K88" s="57"/>
      <c r="L88" s="57"/>
      <c r="M88" s="32"/>
      <c r="N88" s="26"/>
    </row>
    <row r="89" spans="1:14" ht="35.1" hidden="1" customHeight="1" x14ac:dyDescent="0.3">
      <c r="A89" s="33" t="s">
        <v>31</v>
      </c>
      <c r="B89" s="34">
        <v>793</v>
      </c>
      <c r="C89" s="35" t="s">
        <v>43</v>
      </c>
      <c r="D89" s="35" t="s">
        <v>49</v>
      </c>
      <c r="E89" s="50" t="s">
        <v>70</v>
      </c>
      <c r="F89" s="43">
        <v>240</v>
      </c>
      <c r="G89" s="62"/>
      <c r="H89" s="62"/>
      <c r="I89" s="62"/>
      <c r="J89" s="62"/>
      <c r="K89" s="62"/>
      <c r="L89" s="62"/>
      <c r="M89" s="32"/>
      <c r="N89" s="26"/>
    </row>
    <row r="90" spans="1:14" ht="20.100000000000001" hidden="1" customHeight="1" x14ac:dyDescent="0.3">
      <c r="A90" s="37"/>
      <c r="B90" s="23"/>
      <c r="C90" s="38"/>
      <c r="D90" s="38"/>
      <c r="E90" s="51"/>
      <c r="F90" s="44"/>
      <c r="G90" s="54"/>
      <c r="H90" s="54"/>
      <c r="I90" s="54"/>
      <c r="J90" s="54"/>
      <c r="K90" s="54"/>
      <c r="L90" s="54"/>
      <c r="M90" s="32"/>
      <c r="N90" s="26"/>
    </row>
    <row r="91" spans="1:14" ht="20.100000000000001" customHeight="1" x14ac:dyDescent="0.3">
      <c r="A91" s="22" t="s">
        <v>10</v>
      </c>
      <c r="B91" s="36">
        <v>793</v>
      </c>
      <c r="C91" s="24" t="s">
        <v>50</v>
      </c>
      <c r="D91" s="24" t="s">
        <v>40</v>
      </c>
      <c r="E91" s="47" t="s">
        <v>137</v>
      </c>
      <c r="F91" s="47" t="s">
        <v>138</v>
      </c>
      <c r="G91" s="55">
        <f>G92+G104+G112</f>
        <v>1034971.55</v>
      </c>
      <c r="H91" s="55">
        <f t="shared" ref="H91:L91" si="32">H92+H104+H112</f>
        <v>1084471.55</v>
      </c>
      <c r="I91" s="55">
        <f>I92+I104+I112</f>
        <v>940171.53</v>
      </c>
      <c r="J91" s="55">
        <f t="shared" ref="J91" si="33">J92+J104+J112</f>
        <v>940171.53</v>
      </c>
      <c r="K91" s="55">
        <f>K92+K104+K112</f>
        <v>773516.75</v>
      </c>
      <c r="L91" s="55">
        <f t="shared" si="32"/>
        <v>773516.75</v>
      </c>
      <c r="M91" s="32"/>
      <c r="N91" s="26"/>
    </row>
    <row r="92" spans="1:14" ht="20.100000000000001" hidden="1" customHeight="1" x14ac:dyDescent="0.3">
      <c r="A92" s="22" t="s">
        <v>34</v>
      </c>
      <c r="B92" s="36">
        <v>793</v>
      </c>
      <c r="C92" s="24" t="s">
        <v>50</v>
      </c>
      <c r="D92" s="24" t="s">
        <v>39</v>
      </c>
      <c r="E92" s="47" t="s">
        <v>137</v>
      </c>
      <c r="F92" s="47" t="s">
        <v>138</v>
      </c>
      <c r="G92" s="63">
        <f>G97</f>
        <v>0</v>
      </c>
      <c r="H92" s="63">
        <f t="shared" ref="H92:L92" si="34">H97</f>
        <v>0</v>
      </c>
      <c r="I92" s="63">
        <f>I97</f>
        <v>0</v>
      </c>
      <c r="J92" s="63">
        <f t="shared" ref="J92" si="35">J97</f>
        <v>0</v>
      </c>
      <c r="K92" s="63">
        <f>K97</f>
        <v>0</v>
      </c>
      <c r="L92" s="63">
        <f t="shared" si="34"/>
        <v>0</v>
      </c>
      <c r="M92" s="32"/>
      <c r="N92" s="26"/>
    </row>
    <row r="93" spans="1:14" ht="20.100000000000001" hidden="1" customHeight="1" x14ac:dyDescent="0.3">
      <c r="A93" s="21" t="s">
        <v>59</v>
      </c>
      <c r="B93" s="27">
        <v>793</v>
      </c>
      <c r="C93" s="28" t="s">
        <v>50</v>
      </c>
      <c r="D93" s="28" t="s">
        <v>39</v>
      </c>
      <c r="E93" s="111" t="s">
        <v>137</v>
      </c>
      <c r="F93" s="111" t="s">
        <v>138</v>
      </c>
      <c r="G93" s="61"/>
      <c r="H93" s="61"/>
      <c r="I93" s="61"/>
      <c r="J93" s="61"/>
      <c r="K93" s="61"/>
      <c r="L93" s="61"/>
      <c r="M93" s="32"/>
      <c r="N93" s="26"/>
    </row>
    <row r="94" spans="1:14" ht="90" hidden="1" customHeight="1" x14ac:dyDescent="0.3">
      <c r="A94" s="31" t="s">
        <v>58</v>
      </c>
      <c r="B94" s="29">
        <v>793</v>
      </c>
      <c r="C94" s="30" t="s">
        <v>50</v>
      </c>
      <c r="D94" s="30" t="s">
        <v>39</v>
      </c>
      <c r="E94" s="111" t="s">
        <v>137</v>
      </c>
      <c r="F94" s="111" t="s">
        <v>138</v>
      </c>
      <c r="G94" s="58"/>
      <c r="H94" s="58"/>
      <c r="I94" s="58"/>
      <c r="J94" s="58"/>
      <c r="K94" s="58"/>
      <c r="L94" s="58"/>
      <c r="M94" s="32"/>
      <c r="N94" s="26"/>
    </row>
    <row r="95" spans="1:14" ht="35.1" hidden="1" customHeight="1" x14ac:dyDescent="0.3">
      <c r="A95" s="31" t="s">
        <v>32</v>
      </c>
      <c r="B95" s="29">
        <v>793</v>
      </c>
      <c r="C95" s="30" t="s">
        <v>50</v>
      </c>
      <c r="D95" s="30" t="s">
        <v>39</v>
      </c>
      <c r="E95" s="111" t="s">
        <v>137</v>
      </c>
      <c r="F95" s="111" t="s">
        <v>138</v>
      </c>
      <c r="G95" s="57"/>
      <c r="H95" s="57"/>
      <c r="I95" s="57"/>
      <c r="J95" s="57"/>
      <c r="K95" s="57"/>
      <c r="L95" s="57"/>
      <c r="M95" s="32"/>
      <c r="N95" s="26"/>
    </row>
    <row r="96" spans="1:14" ht="35.1" hidden="1" customHeight="1" x14ac:dyDescent="0.3">
      <c r="A96" s="31" t="s">
        <v>31</v>
      </c>
      <c r="B96" s="29">
        <v>793</v>
      </c>
      <c r="C96" s="30" t="s">
        <v>50</v>
      </c>
      <c r="D96" s="30" t="s">
        <v>39</v>
      </c>
      <c r="E96" s="111" t="s">
        <v>137</v>
      </c>
      <c r="F96" s="111" t="s">
        <v>138</v>
      </c>
      <c r="G96" s="57"/>
      <c r="H96" s="57"/>
      <c r="I96" s="57"/>
      <c r="J96" s="57"/>
      <c r="K96" s="57"/>
      <c r="L96" s="57"/>
      <c r="M96" s="32"/>
      <c r="N96" s="26"/>
    </row>
    <row r="97" spans="1:14" ht="35.1" hidden="1" customHeight="1" x14ac:dyDescent="0.3">
      <c r="A97" s="31" t="s">
        <v>114</v>
      </c>
      <c r="B97" s="29">
        <v>793</v>
      </c>
      <c r="C97" s="30" t="s">
        <v>50</v>
      </c>
      <c r="D97" s="30" t="s">
        <v>39</v>
      </c>
      <c r="E97" s="49" t="s">
        <v>115</v>
      </c>
      <c r="F97" s="87" t="s">
        <v>138</v>
      </c>
      <c r="G97" s="58">
        <f>G98</f>
        <v>0</v>
      </c>
      <c r="H97" s="58">
        <f t="shared" ref="H97:L99" si="36">H98</f>
        <v>0</v>
      </c>
      <c r="I97" s="58">
        <f>I98</f>
        <v>0</v>
      </c>
      <c r="J97" s="58">
        <f t="shared" si="36"/>
        <v>0</v>
      </c>
      <c r="K97" s="58">
        <f>K98</f>
        <v>0</v>
      </c>
      <c r="L97" s="58">
        <f t="shared" si="36"/>
        <v>0</v>
      </c>
      <c r="M97" s="32"/>
      <c r="N97" s="26"/>
    </row>
    <row r="98" spans="1:14" ht="20.100000000000001" hidden="1" customHeight="1" x14ac:dyDescent="0.3">
      <c r="A98" s="31" t="s">
        <v>116</v>
      </c>
      <c r="B98" s="29">
        <v>793</v>
      </c>
      <c r="C98" s="30" t="s">
        <v>50</v>
      </c>
      <c r="D98" s="30" t="s">
        <v>39</v>
      </c>
      <c r="E98" s="49" t="s">
        <v>158</v>
      </c>
      <c r="F98" s="89" t="s">
        <v>138</v>
      </c>
      <c r="G98" s="58">
        <f>G99</f>
        <v>0</v>
      </c>
      <c r="H98" s="58">
        <f t="shared" si="36"/>
        <v>0</v>
      </c>
      <c r="I98" s="58">
        <f>I99</f>
        <v>0</v>
      </c>
      <c r="J98" s="58">
        <f t="shared" si="36"/>
        <v>0</v>
      </c>
      <c r="K98" s="58">
        <f>K99</f>
        <v>0</v>
      </c>
      <c r="L98" s="58">
        <f t="shared" si="36"/>
        <v>0</v>
      </c>
      <c r="M98" s="32"/>
      <c r="N98" s="26"/>
    </row>
    <row r="99" spans="1:14" ht="35.1" hidden="1" customHeight="1" x14ac:dyDescent="0.3">
      <c r="A99" s="31" t="s">
        <v>32</v>
      </c>
      <c r="B99" s="29">
        <v>793</v>
      </c>
      <c r="C99" s="30" t="s">
        <v>50</v>
      </c>
      <c r="D99" s="30" t="s">
        <v>39</v>
      </c>
      <c r="E99" s="49" t="s">
        <v>158</v>
      </c>
      <c r="F99" s="89" t="s">
        <v>124</v>
      </c>
      <c r="G99" s="57">
        <f>G100</f>
        <v>0</v>
      </c>
      <c r="H99" s="57">
        <f t="shared" si="36"/>
        <v>0</v>
      </c>
      <c r="I99" s="57">
        <f>I100</f>
        <v>0</v>
      </c>
      <c r="J99" s="57">
        <f t="shared" si="36"/>
        <v>0</v>
      </c>
      <c r="K99" s="57">
        <f>K100</f>
        <v>0</v>
      </c>
      <c r="L99" s="57">
        <f t="shared" si="36"/>
        <v>0</v>
      </c>
      <c r="M99" s="32"/>
      <c r="N99" s="26"/>
    </row>
    <row r="100" spans="1:14" ht="35.1" hidden="1" customHeight="1" x14ac:dyDescent="0.3">
      <c r="A100" s="31" t="s">
        <v>31</v>
      </c>
      <c r="B100" s="29">
        <v>793</v>
      </c>
      <c r="C100" s="30" t="s">
        <v>50</v>
      </c>
      <c r="D100" s="30" t="s">
        <v>39</v>
      </c>
      <c r="E100" s="50" t="s">
        <v>158</v>
      </c>
      <c r="F100" s="138" t="s">
        <v>123</v>
      </c>
      <c r="G100" s="57"/>
      <c r="H100" s="57"/>
      <c r="I100" s="57"/>
      <c r="J100" s="57"/>
      <c r="K100" s="57"/>
      <c r="L100" s="57"/>
      <c r="M100" s="32"/>
      <c r="N100" s="26"/>
    </row>
    <row r="101" spans="1:14" ht="35.1" hidden="1" customHeight="1" x14ac:dyDescent="0.3">
      <c r="A101" s="20" t="s">
        <v>64</v>
      </c>
      <c r="B101" s="29">
        <v>793</v>
      </c>
      <c r="C101" s="30" t="s">
        <v>50</v>
      </c>
      <c r="D101" s="30" t="s">
        <v>39</v>
      </c>
      <c r="E101" s="111" t="s">
        <v>137</v>
      </c>
      <c r="F101" s="111" t="s">
        <v>138</v>
      </c>
      <c r="G101" s="58"/>
      <c r="H101" s="58"/>
      <c r="I101" s="58"/>
      <c r="J101" s="58"/>
      <c r="K101" s="58"/>
      <c r="L101" s="58"/>
      <c r="M101" s="32"/>
      <c r="N101" s="26"/>
    </row>
    <row r="102" spans="1:14" ht="35.1" hidden="1" customHeight="1" x14ac:dyDescent="0.3">
      <c r="A102" s="31" t="s">
        <v>32</v>
      </c>
      <c r="B102" s="29">
        <v>793</v>
      </c>
      <c r="C102" s="30" t="s">
        <v>50</v>
      </c>
      <c r="D102" s="30" t="s">
        <v>39</v>
      </c>
      <c r="E102" s="111" t="s">
        <v>137</v>
      </c>
      <c r="F102" s="111" t="s">
        <v>138</v>
      </c>
      <c r="G102" s="57"/>
      <c r="H102" s="57"/>
      <c r="I102" s="57"/>
      <c r="J102" s="57"/>
      <c r="K102" s="57"/>
      <c r="L102" s="57"/>
      <c r="M102" s="32"/>
      <c r="N102" s="26"/>
    </row>
    <row r="103" spans="1:14" ht="35.1" hidden="1" customHeight="1" x14ac:dyDescent="0.3">
      <c r="A103" s="31" t="s">
        <v>31</v>
      </c>
      <c r="B103" s="29">
        <v>793</v>
      </c>
      <c r="C103" s="30" t="s">
        <v>50</v>
      </c>
      <c r="D103" s="30" t="s">
        <v>39</v>
      </c>
      <c r="E103" s="111" t="s">
        <v>137</v>
      </c>
      <c r="F103" s="111" t="s">
        <v>138</v>
      </c>
      <c r="G103" s="57"/>
      <c r="H103" s="57"/>
      <c r="I103" s="57"/>
      <c r="J103" s="57"/>
      <c r="K103" s="57"/>
      <c r="L103" s="57"/>
      <c r="M103" s="32"/>
      <c r="N103" s="26"/>
    </row>
    <row r="104" spans="1:14" ht="20.100000000000001" hidden="1" customHeight="1" x14ac:dyDescent="0.3">
      <c r="A104" s="22" t="s">
        <v>11</v>
      </c>
      <c r="B104" s="36">
        <v>793</v>
      </c>
      <c r="C104" s="24" t="s">
        <v>50</v>
      </c>
      <c r="D104" s="24" t="s">
        <v>41</v>
      </c>
      <c r="E104" s="111" t="s">
        <v>137</v>
      </c>
      <c r="F104" s="111" t="s">
        <v>138</v>
      </c>
      <c r="G104" s="54"/>
      <c r="H104" s="54"/>
      <c r="I104" s="54"/>
      <c r="J104" s="54"/>
      <c r="K104" s="54"/>
      <c r="L104" s="54"/>
      <c r="M104" s="32"/>
      <c r="N104" s="26"/>
    </row>
    <row r="105" spans="1:14" ht="20.100000000000001" hidden="1" customHeight="1" x14ac:dyDescent="0.3">
      <c r="A105" s="21" t="s">
        <v>57</v>
      </c>
      <c r="B105" s="27">
        <v>793</v>
      </c>
      <c r="C105" s="28" t="s">
        <v>50</v>
      </c>
      <c r="D105" s="28" t="s">
        <v>41</v>
      </c>
      <c r="E105" s="111" t="s">
        <v>137</v>
      </c>
      <c r="F105" s="111" t="s">
        <v>138</v>
      </c>
      <c r="G105" s="56"/>
      <c r="H105" s="56"/>
      <c r="I105" s="56"/>
      <c r="J105" s="56"/>
      <c r="K105" s="56"/>
      <c r="L105" s="56"/>
      <c r="M105" s="32"/>
      <c r="N105" s="26"/>
    </row>
    <row r="106" spans="1:14" ht="90" hidden="1" customHeight="1" x14ac:dyDescent="0.3">
      <c r="A106" s="31" t="s">
        <v>58</v>
      </c>
      <c r="B106" s="29">
        <v>793</v>
      </c>
      <c r="C106" s="30" t="s">
        <v>50</v>
      </c>
      <c r="D106" s="30" t="s">
        <v>41</v>
      </c>
      <c r="E106" s="111" t="s">
        <v>137</v>
      </c>
      <c r="F106" s="111" t="s">
        <v>138</v>
      </c>
      <c r="G106" s="58"/>
      <c r="H106" s="58"/>
      <c r="I106" s="58"/>
      <c r="J106" s="58"/>
      <c r="K106" s="58"/>
      <c r="L106" s="58"/>
      <c r="M106" s="32"/>
      <c r="N106" s="26"/>
    </row>
    <row r="107" spans="1:14" ht="35.1" hidden="1" customHeight="1" x14ac:dyDescent="0.3">
      <c r="A107" s="31" t="s">
        <v>32</v>
      </c>
      <c r="B107" s="29">
        <v>793</v>
      </c>
      <c r="C107" s="30" t="s">
        <v>50</v>
      </c>
      <c r="D107" s="30" t="s">
        <v>41</v>
      </c>
      <c r="E107" s="111" t="s">
        <v>137</v>
      </c>
      <c r="F107" s="111" t="s">
        <v>138</v>
      </c>
      <c r="G107" s="57"/>
      <c r="H107" s="57"/>
      <c r="I107" s="57"/>
      <c r="J107" s="57"/>
      <c r="K107" s="57"/>
      <c r="L107" s="57"/>
      <c r="M107" s="32"/>
      <c r="N107" s="26"/>
    </row>
    <row r="108" spans="1:14" ht="35.1" hidden="1" customHeight="1" x14ac:dyDescent="0.3">
      <c r="A108" s="31" t="s">
        <v>31</v>
      </c>
      <c r="B108" s="29">
        <v>793</v>
      </c>
      <c r="C108" s="30" t="s">
        <v>50</v>
      </c>
      <c r="D108" s="30" t="s">
        <v>41</v>
      </c>
      <c r="E108" s="111" t="s">
        <v>137</v>
      </c>
      <c r="F108" s="111" t="s">
        <v>138</v>
      </c>
      <c r="G108" s="57"/>
      <c r="H108" s="57"/>
      <c r="I108" s="57"/>
      <c r="J108" s="57"/>
      <c r="K108" s="57"/>
      <c r="L108" s="57"/>
      <c r="M108" s="32"/>
      <c r="N108" s="26"/>
    </row>
    <row r="109" spans="1:14" ht="35.1" hidden="1" customHeight="1" x14ac:dyDescent="0.3">
      <c r="A109" s="31" t="s">
        <v>68</v>
      </c>
      <c r="B109" s="29">
        <v>793</v>
      </c>
      <c r="C109" s="30" t="s">
        <v>50</v>
      </c>
      <c r="D109" s="30" t="s">
        <v>41</v>
      </c>
      <c r="E109" s="111" t="s">
        <v>137</v>
      </c>
      <c r="F109" s="111" t="s">
        <v>138</v>
      </c>
      <c r="G109" s="58"/>
      <c r="H109" s="58"/>
      <c r="I109" s="58"/>
      <c r="J109" s="58"/>
      <c r="K109" s="58"/>
      <c r="L109" s="58"/>
      <c r="M109" s="32"/>
      <c r="N109" s="26"/>
    </row>
    <row r="110" spans="1:14" ht="35.1" hidden="1" customHeight="1" x14ac:dyDescent="0.3">
      <c r="A110" s="31" t="s">
        <v>32</v>
      </c>
      <c r="B110" s="29">
        <v>793</v>
      </c>
      <c r="C110" s="30" t="s">
        <v>50</v>
      </c>
      <c r="D110" s="30" t="s">
        <v>41</v>
      </c>
      <c r="E110" s="111" t="s">
        <v>137</v>
      </c>
      <c r="F110" s="111" t="s">
        <v>138</v>
      </c>
      <c r="G110" s="57"/>
      <c r="H110" s="57"/>
      <c r="I110" s="57"/>
      <c r="J110" s="57"/>
      <c r="K110" s="57"/>
      <c r="L110" s="57"/>
      <c r="M110" s="32"/>
      <c r="N110" s="26"/>
    </row>
    <row r="111" spans="1:14" ht="35.1" hidden="1" customHeight="1" x14ac:dyDescent="0.3">
      <c r="A111" s="33" t="s">
        <v>31</v>
      </c>
      <c r="B111" s="34">
        <v>793</v>
      </c>
      <c r="C111" s="35" t="s">
        <v>50</v>
      </c>
      <c r="D111" s="35" t="s">
        <v>41</v>
      </c>
      <c r="E111" s="111" t="s">
        <v>137</v>
      </c>
      <c r="F111" s="111" t="s">
        <v>138</v>
      </c>
      <c r="G111" s="62"/>
      <c r="H111" s="62"/>
      <c r="I111" s="62"/>
      <c r="J111" s="62"/>
      <c r="K111" s="62"/>
      <c r="L111" s="62"/>
      <c r="M111" s="32"/>
      <c r="N111" s="26"/>
    </row>
    <row r="112" spans="1:14" ht="20.100000000000001" customHeight="1" x14ac:dyDescent="0.3">
      <c r="A112" s="22" t="s">
        <v>12</v>
      </c>
      <c r="B112" s="36">
        <v>793</v>
      </c>
      <c r="C112" s="24" t="s">
        <v>50</v>
      </c>
      <c r="D112" s="24" t="s">
        <v>42</v>
      </c>
      <c r="E112" s="47" t="s">
        <v>137</v>
      </c>
      <c r="F112" s="47" t="s">
        <v>138</v>
      </c>
      <c r="G112" s="63">
        <f>G113+G122</f>
        <v>1034971.55</v>
      </c>
      <c r="H112" s="63">
        <f t="shared" ref="H112:L112" si="37">H113+H122</f>
        <v>1084471.55</v>
      </c>
      <c r="I112" s="63">
        <f t="shared" si="37"/>
        <v>940171.53</v>
      </c>
      <c r="J112" s="63">
        <f t="shared" si="37"/>
        <v>940171.53</v>
      </c>
      <c r="K112" s="63">
        <f t="shared" si="37"/>
        <v>773516.75</v>
      </c>
      <c r="L112" s="63">
        <f t="shared" si="37"/>
        <v>773516.75</v>
      </c>
      <c r="M112" s="32"/>
      <c r="N112" s="26"/>
    </row>
    <row r="113" spans="1:14" ht="51" customHeight="1" x14ac:dyDescent="0.3">
      <c r="A113" s="31" t="s">
        <v>312</v>
      </c>
      <c r="B113" s="29">
        <v>793</v>
      </c>
      <c r="C113" s="30" t="s">
        <v>50</v>
      </c>
      <c r="D113" s="30" t="s">
        <v>42</v>
      </c>
      <c r="E113" s="49" t="s">
        <v>307</v>
      </c>
      <c r="F113" s="30" t="s">
        <v>138</v>
      </c>
      <c r="G113" s="58">
        <f t="shared" ref="G113:L113" si="38">G114+G118</f>
        <v>0</v>
      </c>
      <c r="H113" s="58">
        <f t="shared" si="38"/>
        <v>54500</v>
      </c>
      <c r="I113" s="58">
        <f t="shared" si="38"/>
        <v>0</v>
      </c>
      <c r="J113" s="58">
        <f t="shared" si="38"/>
        <v>0</v>
      </c>
      <c r="K113" s="58">
        <f t="shared" si="38"/>
        <v>0</v>
      </c>
      <c r="L113" s="58">
        <f t="shared" si="38"/>
        <v>0</v>
      </c>
      <c r="M113" s="25"/>
      <c r="N113" s="26"/>
    </row>
    <row r="114" spans="1:14" ht="20.100000000000001" customHeight="1" x14ac:dyDescent="0.3">
      <c r="A114" s="31" t="s">
        <v>313</v>
      </c>
      <c r="B114" s="29">
        <v>793</v>
      </c>
      <c r="C114" s="30" t="s">
        <v>50</v>
      </c>
      <c r="D114" s="30" t="s">
        <v>42</v>
      </c>
      <c r="E114" s="49" t="s">
        <v>315</v>
      </c>
      <c r="F114" s="30" t="s">
        <v>138</v>
      </c>
      <c r="G114" s="58">
        <f t="shared" ref="G114:L116" si="39">G115</f>
        <v>0</v>
      </c>
      <c r="H114" s="58">
        <f t="shared" si="39"/>
        <v>34200</v>
      </c>
      <c r="I114" s="58">
        <f t="shared" si="39"/>
        <v>0</v>
      </c>
      <c r="J114" s="58">
        <f t="shared" si="39"/>
        <v>0</v>
      </c>
      <c r="K114" s="58">
        <f t="shared" si="39"/>
        <v>0</v>
      </c>
      <c r="L114" s="58">
        <f t="shared" si="39"/>
        <v>0</v>
      </c>
      <c r="M114" s="25"/>
      <c r="N114" s="26"/>
    </row>
    <row r="115" spans="1:14" ht="20.100000000000001" customHeight="1" x14ac:dyDescent="0.3">
      <c r="A115" s="31" t="s">
        <v>314</v>
      </c>
      <c r="B115" s="29">
        <v>793</v>
      </c>
      <c r="C115" s="30" t="s">
        <v>50</v>
      </c>
      <c r="D115" s="30" t="s">
        <v>42</v>
      </c>
      <c r="E115" s="49" t="s">
        <v>316</v>
      </c>
      <c r="F115" s="30" t="s">
        <v>138</v>
      </c>
      <c r="G115" s="58">
        <f t="shared" si="39"/>
        <v>0</v>
      </c>
      <c r="H115" s="58">
        <f t="shared" si="39"/>
        <v>34200</v>
      </c>
      <c r="I115" s="58">
        <f t="shared" si="39"/>
        <v>0</v>
      </c>
      <c r="J115" s="58">
        <f t="shared" si="39"/>
        <v>0</v>
      </c>
      <c r="K115" s="58">
        <f t="shared" si="39"/>
        <v>0</v>
      </c>
      <c r="L115" s="58">
        <f t="shared" si="39"/>
        <v>0</v>
      </c>
      <c r="M115" s="25"/>
      <c r="N115" s="26"/>
    </row>
    <row r="116" spans="1:14" ht="35.1" customHeight="1" x14ac:dyDescent="0.3">
      <c r="A116" s="31" t="s">
        <v>32</v>
      </c>
      <c r="B116" s="29">
        <v>793</v>
      </c>
      <c r="C116" s="30" t="s">
        <v>50</v>
      </c>
      <c r="D116" s="30" t="s">
        <v>42</v>
      </c>
      <c r="E116" s="49" t="s">
        <v>316</v>
      </c>
      <c r="F116" s="30" t="s">
        <v>124</v>
      </c>
      <c r="G116" s="58">
        <f t="shared" si="39"/>
        <v>0</v>
      </c>
      <c r="H116" s="58">
        <f t="shared" si="39"/>
        <v>34200</v>
      </c>
      <c r="I116" s="58">
        <f t="shared" si="39"/>
        <v>0</v>
      </c>
      <c r="J116" s="58">
        <f t="shared" si="39"/>
        <v>0</v>
      </c>
      <c r="K116" s="58">
        <f t="shared" si="39"/>
        <v>0</v>
      </c>
      <c r="L116" s="58">
        <f t="shared" si="39"/>
        <v>0</v>
      </c>
      <c r="M116" s="25"/>
      <c r="N116" s="26"/>
    </row>
    <row r="117" spans="1:14" ht="35.1" customHeight="1" x14ac:dyDescent="0.3">
      <c r="A117" s="31" t="s">
        <v>31</v>
      </c>
      <c r="B117" s="29">
        <v>793</v>
      </c>
      <c r="C117" s="30" t="s">
        <v>50</v>
      </c>
      <c r="D117" s="30" t="s">
        <v>42</v>
      </c>
      <c r="E117" s="49" t="s">
        <v>316</v>
      </c>
      <c r="F117" s="30" t="s">
        <v>123</v>
      </c>
      <c r="G117" s="58">
        <v>0</v>
      </c>
      <c r="H117" s="58">
        <v>34200</v>
      </c>
      <c r="I117" s="58">
        <v>0</v>
      </c>
      <c r="J117" s="58">
        <v>0</v>
      </c>
      <c r="K117" s="58">
        <v>0</v>
      </c>
      <c r="L117" s="58">
        <v>0</v>
      </c>
      <c r="M117" s="25"/>
      <c r="N117" s="26"/>
    </row>
    <row r="118" spans="1:14" ht="35.1" customHeight="1" x14ac:dyDescent="0.3">
      <c r="A118" s="31" t="s">
        <v>311</v>
      </c>
      <c r="B118" s="29">
        <v>793</v>
      </c>
      <c r="C118" s="30" t="s">
        <v>50</v>
      </c>
      <c r="D118" s="30" t="s">
        <v>42</v>
      </c>
      <c r="E118" s="49" t="s">
        <v>308</v>
      </c>
      <c r="F118" s="30" t="s">
        <v>138</v>
      </c>
      <c r="G118" s="58">
        <f t="shared" ref="G118:L120" si="40">G119</f>
        <v>0</v>
      </c>
      <c r="H118" s="58">
        <f t="shared" si="40"/>
        <v>20300</v>
      </c>
      <c r="I118" s="58">
        <f t="shared" si="40"/>
        <v>0</v>
      </c>
      <c r="J118" s="58">
        <f t="shared" si="40"/>
        <v>0</v>
      </c>
      <c r="K118" s="58">
        <f t="shared" si="40"/>
        <v>0</v>
      </c>
      <c r="L118" s="58">
        <f t="shared" si="40"/>
        <v>0</v>
      </c>
      <c r="M118" s="25"/>
      <c r="N118" s="26"/>
    </row>
    <row r="119" spans="1:14" ht="20.100000000000001" customHeight="1" x14ac:dyDescent="0.3">
      <c r="A119" s="31" t="s">
        <v>314</v>
      </c>
      <c r="B119" s="29">
        <v>793</v>
      </c>
      <c r="C119" s="30" t="s">
        <v>50</v>
      </c>
      <c r="D119" s="30" t="s">
        <v>42</v>
      </c>
      <c r="E119" s="49" t="s">
        <v>310</v>
      </c>
      <c r="F119" s="30" t="s">
        <v>138</v>
      </c>
      <c r="G119" s="58">
        <f t="shared" si="40"/>
        <v>0</v>
      </c>
      <c r="H119" s="58">
        <f t="shared" si="40"/>
        <v>20300</v>
      </c>
      <c r="I119" s="58">
        <f t="shared" si="40"/>
        <v>0</v>
      </c>
      <c r="J119" s="58">
        <f t="shared" si="40"/>
        <v>0</v>
      </c>
      <c r="K119" s="58">
        <f t="shared" si="40"/>
        <v>0</v>
      </c>
      <c r="L119" s="58">
        <f t="shared" si="40"/>
        <v>0</v>
      </c>
      <c r="M119" s="25"/>
      <c r="N119" s="26"/>
    </row>
    <row r="120" spans="1:14" ht="35.1" customHeight="1" x14ac:dyDescent="0.3">
      <c r="A120" s="31" t="s">
        <v>32</v>
      </c>
      <c r="B120" s="29">
        <v>793</v>
      </c>
      <c r="C120" s="30" t="s">
        <v>50</v>
      </c>
      <c r="D120" s="30" t="s">
        <v>42</v>
      </c>
      <c r="E120" s="49" t="s">
        <v>310</v>
      </c>
      <c r="F120" s="30" t="s">
        <v>124</v>
      </c>
      <c r="G120" s="58">
        <f t="shared" si="40"/>
        <v>0</v>
      </c>
      <c r="H120" s="58">
        <f t="shared" si="40"/>
        <v>20300</v>
      </c>
      <c r="I120" s="58">
        <f t="shared" si="40"/>
        <v>0</v>
      </c>
      <c r="J120" s="58">
        <f t="shared" si="40"/>
        <v>0</v>
      </c>
      <c r="K120" s="58">
        <f t="shared" si="40"/>
        <v>0</v>
      </c>
      <c r="L120" s="58">
        <f t="shared" si="40"/>
        <v>0</v>
      </c>
      <c r="M120" s="25"/>
      <c r="N120" s="26"/>
    </row>
    <row r="121" spans="1:14" ht="35.1" customHeight="1" x14ac:dyDescent="0.3">
      <c r="A121" s="31" t="s">
        <v>31</v>
      </c>
      <c r="B121" s="29">
        <v>793</v>
      </c>
      <c r="C121" s="30" t="s">
        <v>50</v>
      </c>
      <c r="D121" s="30" t="s">
        <v>42</v>
      </c>
      <c r="E121" s="49" t="s">
        <v>310</v>
      </c>
      <c r="F121" s="30" t="s">
        <v>123</v>
      </c>
      <c r="G121" s="58">
        <v>0</v>
      </c>
      <c r="H121" s="58">
        <v>20300</v>
      </c>
      <c r="I121" s="58">
        <v>0</v>
      </c>
      <c r="J121" s="58">
        <v>0</v>
      </c>
      <c r="K121" s="58">
        <v>0</v>
      </c>
      <c r="L121" s="58">
        <v>0</v>
      </c>
      <c r="M121" s="25"/>
      <c r="N121" s="26"/>
    </row>
    <row r="122" spans="1:14" ht="35.1" customHeight="1" x14ac:dyDescent="0.3">
      <c r="A122" s="31" t="s">
        <v>114</v>
      </c>
      <c r="B122" s="29">
        <v>793</v>
      </c>
      <c r="C122" s="30" t="s">
        <v>50</v>
      </c>
      <c r="D122" s="30" t="s">
        <v>42</v>
      </c>
      <c r="E122" s="49" t="s">
        <v>115</v>
      </c>
      <c r="F122" s="30" t="s">
        <v>138</v>
      </c>
      <c r="G122" s="58">
        <f>G123</f>
        <v>1034971.55</v>
      </c>
      <c r="H122" s="58">
        <f t="shared" ref="H122:L124" si="41">H123</f>
        <v>1029971.55</v>
      </c>
      <c r="I122" s="58">
        <f>I123</f>
        <v>940171.53</v>
      </c>
      <c r="J122" s="58">
        <f t="shared" si="41"/>
        <v>940171.53</v>
      </c>
      <c r="K122" s="58">
        <f>K123</f>
        <v>773516.75</v>
      </c>
      <c r="L122" s="58">
        <f t="shared" si="41"/>
        <v>773516.75</v>
      </c>
      <c r="M122" s="25"/>
      <c r="N122" s="26"/>
    </row>
    <row r="123" spans="1:14" ht="20.100000000000001" customHeight="1" x14ac:dyDescent="0.3">
      <c r="A123" s="31" t="s">
        <v>118</v>
      </c>
      <c r="B123" s="29">
        <v>793</v>
      </c>
      <c r="C123" s="30" t="s">
        <v>50</v>
      </c>
      <c r="D123" s="30" t="s">
        <v>42</v>
      </c>
      <c r="E123" s="49" t="s">
        <v>117</v>
      </c>
      <c r="F123" s="30" t="s">
        <v>138</v>
      </c>
      <c r="G123" s="58">
        <f>G124</f>
        <v>1034971.55</v>
      </c>
      <c r="H123" s="58">
        <f t="shared" si="41"/>
        <v>1029971.55</v>
      </c>
      <c r="I123" s="58">
        <f>I124</f>
        <v>940171.53</v>
      </c>
      <c r="J123" s="58">
        <f t="shared" si="41"/>
        <v>940171.53</v>
      </c>
      <c r="K123" s="58">
        <f>K124</f>
        <v>773516.75</v>
      </c>
      <c r="L123" s="58">
        <f t="shared" si="41"/>
        <v>773516.75</v>
      </c>
      <c r="M123" s="32"/>
      <c r="N123" s="26"/>
    </row>
    <row r="124" spans="1:14" ht="35.1" customHeight="1" x14ac:dyDescent="0.3">
      <c r="A124" s="31" t="s">
        <v>32</v>
      </c>
      <c r="B124" s="29">
        <v>793</v>
      </c>
      <c r="C124" s="30" t="s">
        <v>50</v>
      </c>
      <c r="D124" s="30" t="s">
        <v>42</v>
      </c>
      <c r="E124" s="49" t="s">
        <v>117</v>
      </c>
      <c r="F124" s="30">
        <v>200</v>
      </c>
      <c r="G124" s="58">
        <f>G125</f>
        <v>1034971.55</v>
      </c>
      <c r="H124" s="58">
        <f t="shared" si="41"/>
        <v>1029971.55</v>
      </c>
      <c r="I124" s="58">
        <f>I125</f>
        <v>940171.53</v>
      </c>
      <c r="J124" s="58">
        <f t="shared" si="41"/>
        <v>940171.53</v>
      </c>
      <c r="K124" s="58">
        <f>K125</f>
        <v>773516.75</v>
      </c>
      <c r="L124" s="58">
        <f t="shared" si="41"/>
        <v>773516.75</v>
      </c>
      <c r="M124" s="32"/>
      <c r="N124" s="26"/>
    </row>
    <row r="125" spans="1:14" ht="35.1" customHeight="1" x14ac:dyDescent="0.3">
      <c r="A125" s="33" t="s">
        <v>31</v>
      </c>
      <c r="B125" s="34">
        <v>793</v>
      </c>
      <c r="C125" s="35" t="s">
        <v>50</v>
      </c>
      <c r="D125" s="35" t="s">
        <v>42</v>
      </c>
      <c r="E125" s="50" t="s">
        <v>117</v>
      </c>
      <c r="F125" s="35">
        <v>240</v>
      </c>
      <c r="G125" s="245">
        <v>1034971.55</v>
      </c>
      <c r="H125" s="59">
        <v>1029971.55</v>
      </c>
      <c r="I125" s="245">
        <v>940171.53</v>
      </c>
      <c r="J125" s="59">
        <v>940171.53</v>
      </c>
      <c r="K125" s="245">
        <v>773516.75</v>
      </c>
      <c r="L125" s="59">
        <v>773516.75</v>
      </c>
      <c r="M125" s="32"/>
      <c r="N125" s="26"/>
    </row>
    <row r="126" spans="1:14" ht="20.100000000000001" hidden="1" customHeight="1" x14ac:dyDescent="0.3">
      <c r="A126" s="22" t="s">
        <v>17</v>
      </c>
      <c r="B126" s="36">
        <v>793</v>
      </c>
      <c r="C126" s="24" t="s">
        <v>51</v>
      </c>
      <c r="D126" s="24" t="s">
        <v>40</v>
      </c>
      <c r="E126" s="51"/>
      <c r="F126" s="38"/>
      <c r="G126" s="60"/>
      <c r="H126" s="60"/>
      <c r="I126" s="60"/>
      <c r="J126" s="60"/>
      <c r="K126" s="60"/>
      <c r="L126" s="60"/>
      <c r="M126" s="32"/>
      <c r="N126" s="26"/>
    </row>
    <row r="127" spans="1:14" ht="20.100000000000001" hidden="1" customHeight="1" x14ac:dyDescent="0.3">
      <c r="A127" s="22" t="s">
        <v>33</v>
      </c>
      <c r="B127" s="36">
        <v>793</v>
      </c>
      <c r="C127" s="24" t="s">
        <v>51</v>
      </c>
      <c r="D127" s="24" t="s">
        <v>51</v>
      </c>
      <c r="E127" s="51"/>
      <c r="F127" s="38"/>
      <c r="G127" s="60"/>
      <c r="H127" s="60"/>
      <c r="I127" s="60"/>
      <c r="J127" s="60"/>
      <c r="K127" s="60"/>
      <c r="L127" s="60"/>
      <c r="M127" s="32"/>
      <c r="N127" s="26"/>
    </row>
    <row r="128" spans="1:14" ht="20.100000000000001" hidden="1" customHeight="1" x14ac:dyDescent="0.3">
      <c r="A128" s="39" t="s">
        <v>67</v>
      </c>
      <c r="B128" s="27">
        <v>793</v>
      </c>
      <c r="C128" s="28" t="s">
        <v>51</v>
      </c>
      <c r="D128" s="28" t="s">
        <v>51</v>
      </c>
      <c r="E128" s="48" t="s">
        <v>71</v>
      </c>
      <c r="F128" s="28"/>
      <c r="G128" s="61"/>
      <c r="H128" s="61"/>
      <c r="I128" s="61"/>
      <c r="J128" s="61"/>
      <c r="K128" s="61"/>
      <c r="L128" s="61"/>
      <c r="M128" s="32"/>
      <c r="N128" s="26"/>
    </row>
    <row r="129" spans="1:14" ht="20.100000000000001" hidden="1" customHeight="1" x14ac:dyDescent="0.3">
      <c r="A129" s="20" t="s">
        <v>65</v>
      </c>
      <c r="B129" s="29">
        <v>793</v>
      </c>
      <c r="C129" s="30" t="s">
        <v>51</v>
      </c>
      <c r="D129" s="30" t="s">
        <v>51</v>
      </c>
      <c r="E129" s="49" t="s">
        <v>72</v>
      </c>
      <c r="F129" s="30"/>
      <c r="G129" s="58"/>
      <c r="H129" s="58"/>
      <c r="I129" s="58"/>
      <c r="J129" s="58"/>
      <c r="K129" s="58"/>
      <c r="L129" s="58"/>
      <c r="M129" s="32"/>
      <c r="N129" s="26"/>
    </row>
    <row r="130" spans="1:14" ht="35.1" hidden="1" customHeight="1" x14ac:dyDescent="0.3">
      <c r="A130" s="20" t="s">
        <v>32</v>
      </c>
      <c r="B130" s="29">
        <v>793</v>
      </c>
      <c r="C130" s="30" t="s">
        <v>51</v>
      </c>
      <c r="D130" s="30" t="s">
        <v>51</v>
      </c>
      <c r="E130" s="49" t="s">
        <v>73</v>
      </c>
      <c r="F130" s="30">
        <v>200</v>
      </c>
      <c r="G130" s="58"/>
      <c r="H130" s="58"/>
      <c r="I130" s="58"/>
      <c r="J130" s="58"/>
      <c r="K130" s="58"/>
      <c r="L130" s="58"/>
      <c r="M130" s="32"/>
      <c r="N130" s="26"/>
    </row>
    <row r="131" spans="1:14" ht="35.1" hidden="1" customHeight="1" x14ac:dyDescent="0.3">
      <c r="A131" s="40" t="s">
        <v>31</v>
      </c>
      <c r="B131" s="34">
        <v>793</v>
      </c>
      <c r="C131" s="35" t="s">
        <v>51</v>
      </c>
      <c r="D131" s="35" t="s">
        <v>51</v>
      </c>
      <c r="E131" s="50" t="s">
        <v>74</v>
      </c>
      <c r="F131" s="35">
        <v>240</v>
      </c>
      <c r="G131" s="59"/>
      <c r="H131" s="59"/>
      <c r="I131" s="59"/>
      <c r="J131" s="59"/>
      <c r="K131" s="59"/>
      <c r="L131" s="59"/>
      <c r="M131" s="32"/>
      <c r="N131" s="26"/>
    </row>
    <row r="132" spans="1:14" ht="20.100000000000001" hidden="1" customHeight="1" x14ac:dyDescent="0.3">
      <c r="A132" s="41"/>
      <c r="B132" s="23"/>
      <c r="C132" s="38"/>
      <c r="D132" s="38"/>
      <c r="E132" s="51"/>
      <c r="F132" s="38"/>
      <c r="G132" s="60"/>
      <c r="H132" s="60"/>
      <c r="I132" s="60"/>
      <c r="J132" s="60"/>
      <c r="K132" s="60"/>
      <c r="L132" s="60"/>
      <c r="M132" s="32"/>
      <c r="N132" s="26"/>
    </row>
    <row r="133" spans="1:14" ht="20.100000000000001" customHeight="1" x14ac:dyDescent="0.3">
      <c r="A133" s="19" t="s">
        <v>36</v>
      </c>
      <c r="B133" s="36">
        <v>793</v>
      </c>
      <c r="C133" s="24" t="s">
        <v>37</v>
      </c>
      <c r="D133" s="24" t="s">
        <v>40</v>
      </c>
      <c r="E133" s="47" t="s">
        <v>137</v>
      </c>
      <c r="F133" s="47" t="s">
        <v>138</v>
      </c>
      <c r="G133" s="55">
        <f>G134</f>
        <v>15000</v>
      </c>
      <c r="H133" s="55">
        <f t="shared" ref="H133:L137" si="42">H134</f>
        <v>15000</v>
      </c>
      <c r="I133" s="55">
        <f>I134</f>
        <v>15000</v>
      </c>
      <c r="J133" s="55">
        <f t="shared" si="42"/>
        <v>15000</v>
      </c>
      <c r="K133" s="55">
        <f>K134</f>
        <v>15000</v>
      </c>
      <c r="L133" s="55">
        <f t="shared" si="42"/>
        <v>15000</v>
      </c>
      <c r="M133" s="32"/>
      <c r="N133" s="26"/>
    </row>
    <row r="134" spans="1:14" ht="20.100000000000001" customHeight="1" x14ac:dyDescent="0.3">
      <c r="A134" s="19" t="s">
        <v>38</v>
      </c>
      <c r="B134" s="36">
        <v>793</v>
      </c>
      <c r="C134" s="24" t="s">
        <v>37</v>
      </c>
      <c r="D134" s="24" t="s">
        <v>39</v>
      </c>
      <c r="E134" s="47" t="s">
        <v>137</v>
      </c>
      <c r="F134" s="47" t="s">
        <v>138</v>
      </c>
      <c r="G134" s="55">
        <f>G135</f>
        <v>15000</v>
      </c>
      <c r="H134" s="55">
        <f t="shared" si="42"/>
        <v>15000</v>
      </c>
      <c r="I134" s="55">
        <f>I135</f>
        <v>15000</v>
      </c>
      <c r="J134" s="55">
        <f t="shared" si="42"/>
        <v>15000</v>
      </c>
      <c r="K134" s="55">
        <f>K135</f>
        <v>15000</v>
      </c>
      <c r="L134" s="55">
        <f t="shared" si="42"/>
        <v>15000</v>
      </c>
      <c r="M134" s="32"/>
      <c r="N134" s="26"/>
    </row>
    <row r="135" spans="1:14" ht="20.100000000000001" customHeight="1" x14ac:dyDescent="0.3">
      <c r="A135" s="39" t="s">
        <v>119</v>
      </c>
      <c r="B135" s="27">
        <v>793</v>
      </c>
      <c r="C135" s="28" t="s">
        <v>37</v>
      </c>
      <c r="D135" s="28" t="s">
        <v>39</v>
      </c>
      <c r="E135" s="48" t="s">
        <v>120</v>
      </c>
      <c r="F135" s="28" t="s">
        <v>138</v>
      </c>
      <c r="G135" s="61">
        <f>G136</f>
        <v>15000</v>
      </c>
      <c r="H135" s="61">
        <f t="shared" si="42"/>
        <v>15000</v>
      </c>
      <c r="I135" s="61">
        <f>I136</f>
        <v>15000</v>
      </c>
      <c r="J135" s="61">
        <f t="shared" si="42"/>
        <v>15000</v>
      </c>
      <c r="K135" s="61">
        <f>K136</f>
        <v>15000</v>
      </c>
      <c r="L135" s="61">
        <f t="shared" si="42"/>
        <v>15000</v>
      </c>
      <c r="M135" s="32"/>
      <c r="N135" s="26"/>
    </row>
    <row r="136" spans="1:14" ht="20.100000000000001" customHeight="1" x14ac:dyDescent="0.3">
      <c r="A136" s="20" t="s">
        <v>121</v>
      </c>
      <c r="B136" s="29">
        <v>793</v>
      </c>
      <c r="C136" s="30" t="s">
        <v>37</v>
      </c>
      <c r="D136" s="30" t="s">
        <v>39</v>
      </c>
      <c r="E136" s="49" t="s">
        <v>122</v>
      </c>
      <c r="F136" s="30" t="s">
        <v>138</v>
      </c>
      <c r="G136" s="58">
        <f>G137</f>
        <v>15000</v>
      </c>
      <c r="H136" s="58">
        <f t="shared" si="42"/>
        <v>15000</v>
      </c>
      <c r="I136" s="58">
        <f>I137</f>
        <v>15000</v>
      </c>
      <c r="J136" s="58">
        <f t="shared" si="42"/>
        <v>15000</v>
      </c>
      <c r="K136" s="58">
        <f>K137</f>
        <v>15000</v>
      </c>
      <c r="L136" s="58">
        <f t="shared" si="42"/>
        <v>15000</v>
      </c>
      <c r="M136" s="32"/>
      <c r="N136" s="26"/>
    </row>
    <row r="137" spans="1:14" ht="35.1" customHeight="1" x14ac:dyDescent="0.3">
      <c r="A137" s="31" t="s">
        <v>32</v>
      </c>
      <c r="B137" s="29">
        <v>793</v>
      </c>
      <c r="C137" s="30" t="s">
        <v>37</v>
      </c>
      <c r="D137" s="30" t="s">
        <v>39</v>
      </c>
      <c r="E137" s="49" t="s">
        <v>122</v>
      </c>
      <c r="F137" s="42" t="s">
        <v>124</v>
      </c>
      <c r="G137" s="57">
        <f>G138</f>
        <v>15000</v>
      </c>
      <c r="H137" s="57">
        <f t="shared" si="42"/>
        <v>15000</v>
      </c>
      <c r="I137" s="57">
        <f>I138</f>
        <v>15000</v>
      </c>
      <c r="J137" s="57">
        <f t="shared" si="42"/>
        <v>15000</v>
      </c>
      <c r="K137" s="57">
        <f>K138</f>
        <v>15000</v>
      </c>
      <c r="L137" s="57">
        <f t="shared" si="42"/>
        <v>15000</v>
      </c>
      <c r="M137" s="32"/>
      <c r="N137" s="26"/>
    </row>
    <row r="138" spans="1:14" ht="35.1" customHeight="1" x14ac:dyDescent="0.3">
      <c r="A138" s="31" t="s">
        <v>31</v>
      </c>
      <c r="B138" s="34">
        <v>793</v>
      </c>
      <c r="C138" s="35" t="s">
        <v>37</v>
      </c>
      <c r="D138" s="35" t="s">
        <v>39</v>
      </c>
      <c r="E138" s="50" t="s">
        <v>122</v>
      </c>
      <c r="F138" s="43" t="s">
        <v>123</v>
      </c>
      <c r="G138" s="62">
        <v>15000</v>
      </c>
      <c r="H138" s="62">
        <v>15000</v>
      </c>
      <c r="I138" s="62">
        <v>15000</v>
      </c>
      <c r="J138" s="62">
        <v>15000</v>
      </c>
      <c r="K138" s="62">
        <v>15000</v>
      </c>
      <c r="L138" s="62">
        <v>15000</v>
      </c>
      <c r="M138" s="32"/>
      <c r="N138" s="26"/>
    </row>
    <row r="139" spans="1:14" ht="20.100000000000001" customHeight="1" x14ac:dyDescent="0.3">
      <c r="A139" s="22" t="s">
        <v>19</v>
      </c>
      <c r="B139" s="36">
        <v>793</v>
      </c>
      <c r="C139" s="24" t="s">
        <v>47</v>
      </c>
      <c r="D139" s="24" t="s">
        <v>40</v>
      </c>
      <c r="E139" s="47" t="s">
        <v>137</v>
      </c>
      <c r="F139" s="47" t="s">
        <v>138</v>
      </c>
      <c r="G139" s="63">
        <f>G140+G145</f>
        <v>0</v>
      </c>
      <c r="H139" s="63">
        <f>H140+H145</f>
        <v>0</v>
      </c>
      <c r="I139" s="63">
        <f t="shared" ref="I139:L139" si="43">I140+I145</f>
        <v>0</v>
      </c>
      <c r="J139" s="63">
        <f t="shared" si="43"/>
        <v>0</v>
      </c>
      <c r="K139" s="63">
        <f t="shared" si="43"/>
        <v>0</v>
      </c>
      <c r="L139" s="63">
        <f t="shared" si="43"/>
        <v>0</v>
      </c>
      <c r="M139" s="32"/>
      <c r="N139" s="26"/>
    </row>
    <row r="140" spans="1:14" ht="20.100000000000001" customHeight="1" x14ac:dyDescent="0.3">
      <c r="A140" s="22" t="s">
        <v>29</v>
      </c>
      <c r="B140" s="36">
        <v>793</v>
      </c>
      <c r="C140" s="24" t="s">
        <v>47</v>
      </c>
      <c r="D140" s="24" t="s">
        <v>39</v>
      </c>
      <c r="E140" s="47" t="s">
        <v>137</v>
      </c>
      <c r="F140" s="47" t="s">
        <v>138</v>
      </c>
      <c r="G140" s="63">
        <f>G141</f>
        <v>0</v>
      </c>
      <c r="H140" s="63">
        <f t="shared" ref="H140:L143" si="44">H141</f>
        <v>0</v>
      </c>
      <c r="I140" s="63">
        <f>I141</f>
        <v>0</v>
      </c>
      <c r="J140" s="63">
        <f t="shared" si="44"/>
        <v>0</v>
      </c>
      <c r="K140" s="63">
        <f>K141</f>
        <v>0</v>
      </c>
      <c r="L140" s="63">
        <f t="shared" si="44"/>
        <v>0</v>
      </c>
      <c r="M140" s="32"/>
      <c r="N140" s="26"/>
    </row>
    <row r="141" spans="1:14" ht="20.100000000000001" customHeight="1" x14ac:dyDescent="0.3">
      <c r="A141" s="65" t="s">
        <v>99</v>
      </c>
      <c r="B141" s="27">
        <v>793</v>
      </c>
      <c r="C141" s="28" t="s">
        <v>47</v>
      </c>
      <c r="D141" s="28" t="s">
        <v>39</v>
      </c>
      <c r="E141" s="48" t="s">
        <v>100</v>
      </c>
      <c r="F141" s="108" t="s">
        <v>138</v>
      </c>
      <c r="G141" s="56">
        <f>G142</f>
        <v>0</v>
      </c>
      <c r="H141" s="56">
        <f t="shared" si="44"/>
        <v>0</v>
      </c>
      <c r="I141" s="56">
        <f>I142</f>
        <v>0</v>
      </c>
      <c r="J141" s="56">
        <f t="shared" si="44"/>
        <v>0</v>
      </c>
      <c r="K141" s="56">
        <f>K142</f>
        <v>0</v>
      </c>
      <c r="L141" s="56">
        <f t="shared" si="44"/>
        <v>0</v>
      </c>
      <c r="M141" s="32"/>
      <c r="N141" s="26"/>
    </row>
    <row r="142" spans="1:14" ht="20.100000000000001" customHeight="1" x14ac:dyDescent="0.3">
      <c r="A142" s="31" t="s">
        <v>30</v>
      </c>
      <c r="B142" s="29">
        <v>793</v>
      </c>
      <c r="C142" s="30" t="s">
        <v>47</v>
      </c>
      <c r="D142" s="30" t="s">
        <v>39</v>
      </c>
      <c r="E142" s="49" t="s">
        <v>125</v>
      </c>
      <c r="F142" s="42" t="s">
        <v>138</v>
      </c>
      <c r="G142" s="57">
        <f>G143</f>
        <v>0</v>
      </c>
      <c r="H142" s="57">
        <f t="shared" si="44"/>
        <v>0</v>
      </c>
      <c r="I142" s="57">
        <f>I143</f>
        <v>0</v>
      </c>
      <c r="J142" s="57">
        <f t="shared" si="44"/>
        <v>0</v>
      </c>
      <c r="K142" s="57">
        <f>K143</f>
        <v>0</v>
      </c>
      <c r="L142" s="57">
        <f t="shared" si="44"/>
        <v>0</v>
      </c>
      <c r="M142" s="32"/>
      <c r="N142" s="26"/>
    </row>
    <row r="143" spans="1:14" ht="20.100000000000001" customHeight="1" x14ac:dyDescent="0.3">
      <c r="A143" s="31" t="s">
        <v>20</v>
      </c>
      <c r="B143" s="29">
        <v>793</v>
      </c>
      <c r="C143" s="30" t="s">
        <v>47</v>
      </c>
      <c r="D143" s="30" t="s">
        <v>39</v>
      </c>
      <c r="E143" s="49" t="s">
        <v>125</v>
      </c>
      <c r="F143" s="42">
        <v>300</v>
      </c>
      <c r="G143" s="57">
        <f>G144</f>
        <v>0</v>
      </c>
      <c r="H143" s="57">
        <f t="shared" si="44"/>
        <v>0</v>
      </c>
      <c r="I143" s="57">
        <f>I144</f>
        <v>0</v>
      </c>
      <c r="J143" s="57">
        <f t="shared" si="44"/>
        <v>0</v>
      </c>
      <c r="K143" s="57">
        <f>K144</f>
        <v>0</v>
      </c>
      <c r="L143" s="57">
        <f t="shared" si="44"/>
        <v>0</v>
      </c>
      <c r="M143" s="32"/>
      <c r="N143" s="26"/>
    </row>
    <row r="144" spans="1:14" ht="20.100000000000001" customHeight="1" x14ac:dyDescent="0.3">
      <c r="A144" s="33" t="s">
        <v>126</v>
      </c>
      <c r="B144" s="34">
        <v>793</v>
      </c>
      <c r="C144" s="35" t="s">
        <v>47</v>
      </c>
      <c r="D144" s="35" t="s">
        <v>39</v>
      </c>
      <c r="E144" s="50" t="s">
        <v>125</v>
      </c>
      <c r="F144" s="43">
        <v>310</v>
      </c>
      <c r="G144" s="62"/>
      <c r="H144" s="62"/>
      <c r="I144" s="62"/>
      <c r="J144" s="62"/>
      <c r="K144" s="62"/>
      <c r="L144" s="62"/>
      <c r="M144" s="32"/>
      <c r="N144" s="26"/>
    </row>
    <row r="145" spans="1:14" ht="20.100000000000001" customHeight="1" x14ac:dyDescent="0.3">
      <c r="A145" s="22" t="s">
        <v>331</v>
      </c>
      <c r="B145" s="36">
        <v>793</v>
      </c>
      <c r="C145" s="24" t="s">
        <v>47</v>
      </c>
      <c r="D145" s="24" t="s">
        <v>42</v>
      </c>
      <c r="E145" s="47" t="s">
        <v>137</v>
      </c>
      <c r="F145" s="47" t="s">
        <v>138</v>
      </c>
      <c r="G145" s="63">
        <f>G146</f>
        <v>0</v>
      </c>
      <c r="H145" s="63">
        <f t="shared" ref="H145:L148" si="45">H146</f>
        <v>0</v>
      </c>
      <c r="I145" s="63">
        <f t="shared" si="45"/>
        <v>0</v>
      </c>
      <c r="J145" s="63">
        <f t="shared" si="45"/>
        <v>0</v>
      </c>
      <c r="K145" s="63">
        <f t="shared" si="45"/>
        <v>0</v>
      </c>
      <c r="L145" s="63">
        <f t="shared" si="45"/>
        <v>0</v>
      </c>
    </row>
    <row r="146" spans="1:14" ht="20.100000000000001" customHeight="1" x14ac:dyDescent="0.3">
      <c r="A146" s="21" t="s">
        <v>55</v>
      </c>
      <c r="B146" s="27">
        <v>793</v>
      </c>
      <c r="C146" s="28" t="s">
        <v>47</v>
      </c>
      <c r="D146" s="28" t="s">
        <v>39</v>
      </c>
      <c r="E146" s="48" t="s">
        <v>141</v>
      </c>
      <c r="F146" s="108" t="s">
        <v>138</v>
      </c>
      <c r="G146" s="56">
        <f>G147</f>
        <v>0</v>
      </c>
      <c r="H146" s="56">
        <f t="shared" si="45"/>
        <v>0</v>
      </c>
      <c r="I146" s="56">
        <f t="shared" si="45"/>
        <v>0</v>
      </c>
      <c r="J146" s="56">
        <f t="shared" si="45"/>
        <v>0</v>
      </c>
      <c r="K146" s="56">
        <f t="shared" si="45"/>
        <v>0</v>
      </c>
      <c r="L146" s="56">
        <f t="shared" si="45"/>
        <v>0</v>
      </c>
    </row>
    <row r="147" spans="1:14" ht="20.100000000000001" customHeight="1" x14ac:dyDescent="0.3">
      <c r="A147" s="31" t="s">
        <v>139</v>
      </c>
      <c r="B147" s="29">
        <v>793</v>
      </c>
      <c r="C147" s="30" t="s">
        <v>47</v>
      </c>
      <c r="D147" s="30" t="s">
        <v>39</v>
      </c>
      <c r="E147" s="49" t="s">
        <v>106</v>
      </c>
      <c r="F147" s="42" t="s">
        <v>138</v>
      </c>
      <c r="G147" s="57">
        <f>G148</f>
        <v>0</v>
      </c>
      <c r="H147" s="57">
        <f t="shared" si="45"/>
        <v>0</v>
      </c>
      <c r="I147" s="57">
        <f t="shared" si="45"/>
        <v>0</v>
      </c>
      <c r="J147" s="57">
        <f t="shared" si="45"/>
        <v>0</v>
      </c>
      <c r="K147" s="57">
        <f t="shared" si="45"/>
        <v>0</v>
      </c>
      <c r="L147" s="57">
        <f t="shared" si="45"/>
        <v>0</v>
      </c>
    </row>
    <row r="148" spans="1:14" ht="20.100000000000001" customHeight="1" x14ac:dyDescent="0.3">
      <c r="A148" s="31" t="s">
        <v>15</v>
      </c>
      <c r="B148" s="29">
        <v>793</v>
      </c>
      <c r="C148" s="30" t="s">
        <v>47</v>
      </c>
      <c r="D148" s="30" t="s">
        <v>39</v>
      </c>
      <c r="E148" s="49" t="s">
        <v>106</v>
      </c>
      <c r="F148" s="42">
        <v>300</v>
      </c>
      <c r="G148" s="57">
        <f>G149</f>
        <v>0</v>
      </c>
      <c r="H148" s="57">
        <f t="shared" si="45"/>
        <v>0</v>
      </c>
      <c r="I148" s="57">
        <f t="shared" si="45"/>
        <v>0</v>
      </c>
      <c r="J148" s="57">
        <f t="shared" si="45"/>
        <v>0</v>
      </c>
      <c r="K148" s="57">
        <f t="shared" si="45"/>
        <v>0</v>
      </c>
      <c r="L148" s="57">
        <f t="shared" si="45"/>
        <v>0</v>
      </c>
    </row>
    <row r="149" spans="1:14" ht="20.100000000000001" customHeight="1" x14ac:dyDescent="0.3">
      <c r="A149" s="33" t="s">
        <v>343</v>
      </c>
      <c r="B149" s="34">
        <v>793</v>
      </c>
      <c r="C149" s="35" t="s">
        <v>47</v>
      </c>
      <c r="D149" s="35" t="s">
        <v>39</v>
      </c>
      <c r="E149" s="50" t="s">
        <v>106</v>
      </c>
      <c r="F149" s="43" t="s">
        <v>332</v>
      </c>
      <c r="G149" s="62"/>
      <c r="H149" s="59"/>
      <c r="I149" s="59"/>
      <c r="J149" s="59"/>
      <c r="K149" s="59"/>
      <c r="L149" s="59"/>
    </row>
    <row r="150" spans="1:14" ht="20.100000000000001" customHeight="1" x14ac:dyDescent="0.3">
      <c r="A150" s="22" t="s">
        <v>21</v>
      </c>
      <c r="B150" s="36">
        <v>793</v>
      </c>
      <c r="C150" s="24" t="s">
        <v>45</v>
      </c>
      <c r="D150" s="24" t="s">
        <v>40</v>
      </c>
      <c r="E150" s="47" t="s">
        <v>137</v>
      </c>
      <c r="F150" s="47" t="s">
        <v>138</v>
      </c>
      <c r="G150" s="63">
        <f>G151</f>
        <v>0</v>
      </c>
      <c r="H150" s="63">
        <f t="shared" ref="H150:L154" si="46">H151</f>
        <v>0</v>
      </c>
      <c r="I150" s="63">
        <f>I151</f>
        <v>0</v>
      </c>
      <c r="J150" s="63">
        <f t="shared" si="46"/>
        <v>0</v>
      </c>
      <c r="K150" s="63">
        <f>K151</f>
        <v>0</v>
      </c>
      <c r="L150" s="63">
        <f t="shared" si="46"/>
        <v>0</v>
      </c>
      <c r="M150" s="32"/>
      <c r="N150" s="26"/>
    </row>
    <row r="151" spans="1:14" ht="20.100000000000001" customHeight="1" x14ac:dyDescent="0.3">
      <c r="A151" s="22" t="s">
        <v>135</v>
      </c>
      <c r="B151" s="36">
        <v>793</v>
      </c>
      <c r="C151" s="24" t="s">
        <v>45</v>
      </c>
      <c r="D151" s="24" t="s">
        <v>39</v>
      </c>
      <c r="E151" s="47" t="s">
        <v>137</v>
      </c>
      <c r="F151" s="47" t="s">
        <v>138</v>
      </c>
      <c r="G151" s="63">
        <f>G152</f>
        <v>0</v>
      </c>
      <c r="H151" s="63">
        <f t="shared" si="46"/>
        <v>0</v>
      </c>
      <c r="I151" s="63">
        <f>I152</f>
        <v>0</v>
      </c>
      <c r="J151" s="63">
        <f t="shared" si="46"/>
        <v>0</v>
      </c>
      <c r="K151" s="63">
        <f>K152</f>
        <v>0</v>
      </c>
      <c r="L151" s="63">
        <f t="shared" si="46"/>
        <v>0</v>
      </c>
      <c r="M151" s="32"/>
      <c r="N151" s="26"/>
    </row>
    <row r="152" spans="1:14" ht="20.100000000000001" customHeight="1" x14ac:dyDescent="0.3">
      <c r="A152" s="39" t="s">
        <v>119</v>
      </c>
      <c r="B152" s="27">
        <v>793</v>
      </c>
      <c r="C152" s="28" t="s">
        <v>45</v>
      </c>
      <c r="D152" s="28" t="s">
        <v>39</v>
      </c>
      <c r="E152" s="48" t="s">
        <v>120</v>
      </c>
      <c r="F152" s="28" t="s">
        <v>138</v>
      </c>
      <c r="G152" s="61">
        <f>G153</f>
        <v>0</v>
      </c>
      <c r="H152" s="61">
        <f t="shared" si="46"/>
        <v>0</v>
      </c>
      <c r="I152" s="61">
        <f>I153</f>
        <v>0</v>
      </c>
      <c r="J152" s="61">
        <f t="shared" si="46"/>
        <v>0</v>
      </c>
      <c r="K152" s="61">
        <f>K153</f>
        <v>0</v>
      </c>
      <c r="L152" s="61">
        <f t="shared" si="46"/>
        <v>0</v>
      </c>
      <c r="M152" s="32"/>
      <c r="N152" s="26"/>
    </row>
    <row r="153" spans="1:14" ht="33.75" customHeight="1" x14ac:dyDescent="0.3">
      <c r="A153" s="31" t="s">
        <v>66</v>
      </c>
      <c r="B153" s="29">
        <v>793</v>
      </c>
      <c r="C153" s="30" t="s">
        <v>45</v>
      </c>
      <c r="D153" s="30" t="s">
        <v>39</v>
      </c>
      <c r="E153" s="49" t="s">
        <v>127</v>
      </c>
      <c r="F153" s="30" t="s">
        <v>138</v>
      </c>
      <c r="G153" s="58">
        <f>G154</f>
        <v>0</v>
      </c>
      <c r="H153" s="58">
        <f t="shared" si="46"/>
        <v>0</v>
      </c>
      <c r="I153" s="58">
        <f>I154</f>
        <v>0</v>
      </c>
      <c r="J153" s="58">
        <f t="shared" si="46"/>
        <v>0</v>
      </c>
      <c r="K153" s="58">
        <f>K154</f>
        <v>0</v>
      </c>
      <c r="L153" s="58">
        <f t="shared" si="46"/>
        <v>0</v>
      </c>
      <c r="M153" s="32"/>
      <c r="N153" s="26"/>
    </row>
    <row r="154" spans="1:14" ht="35.1" customHeight="1" x14ac:dyDescent="0.3">
      <c r="A154" s="31" t="s">
        <v>32</v>
      </c>
      <c r="B154" s="29">
        <v>793</v>
      </c>
      <c r="C154" s="30" t="s">
        <v>45</v>
      </c>
      <c r="D154" s="30" t="s">
        <v>39</v>
      </c>
      <c r="E154" s="49" t="s">
        <v>127</v>
      </c>
      <c r="F154" s="30">
        <v>200</v>
      </c>
      <c r="G154" s="58">
        <f>G155</f>
        <v>0</v>
      </c>
      <c r="H154" s="58">
        <f t="shared" si="46"/>
        <v>0</v>
      </c>
      <c r="I154" s="58">
        <f>I155</f>
        <v>0</v>
      </c>
      <c r="J154" s="58">
        <f t="shared" si="46"/>
        <v>0</v>
      </c>
      <c r="K154" s="58">
        <f>K155</f>
        <v>0</v>
      </c>
      <c r="L154" s="58">
        <f t="shared" si="46"/>
        <v>0</v>
      </c>
      <c r="M154" s="32"/>
      <c r="N154" s="26"/>
    </row>
    <row r="155" spans="1:14" ht="35.1" customHeight="1" x14ac:dyDescent="0.3">
      <c r="A155" s="33" t="s">
        <v>31</v>
      </c>
      <c r="B155" s="34">
        <v>793</v>
      </c>
      <c r="C155" s="35" t="s">
        <v>45</v>
      </c>
      <c r="D155" s="35" t="s">
        <v>39</v>
      </c>
      <c r="E155" s="50" t="s">
        <v>127</v>
      </c>
      <c r="F155" s="35">
        <v>240</v>
      </c>
      <c r="G155" s="59"/>
      <c r="H155" s="59"/>
      <c r="I155" s="59"/>
      <c r="J155" s="59"/>
      <c r="K155" s="59"/>
      <c r="L155" s="59"/>
      <c r="M155" s="32"/>
      <c r="N155" s="26"/>
    </row>
    <row r="156" spans="1:14" s="243" customFormat="1" ht="20.100000000000001" customHeight="1" x14ac:dyDescent="0.3">
      <c r="A156" s="282" t="s">
        <v>329</v>
      </c>
      <c r="B156" s="283"/>
      <c r="C156" s="283"/>
      <c r="D156" s="283"/>
      <c r="E156" s="283"/>
      <c r="F156" s="284"/>
      <c r="G156" s="239"/>
      <c r="I156" s="239">
        <v>153610.85999999999</v>
      </c>
      <c r="J156" s="254">
        <v>153610.85999999999</v>
      </c>
      <c r="K156" s="254">
        <v>308114.14</v>
      </c>
      <c r="L156" s="248">
        <v>308114.14</v>
      </c>
      <c r="M156" s="244"/>
    </row>
    <row r="157" spans="1:14" ht="24.9" customHeight="1" x14ac:dyDescent="0.3">
      <c r="A157" s="280" t="s">
        <v>52</v>
      </c>
      <c r="B157" s="280"/>
      <c r="C157" s="280"/>
      <c r="D157" s="280"/>
      <c r="E157" s="280"/>
      <c r="F157" s="280"/>
      <c r="G157" s="63">
        <f>G13+G62+G70+G77+G91+G126+G133+G139+G150</f>
        <v>6453182.25</v>
      </c>
      <c r="H157" s="63">
        <f>H13+H62+H70+H77+H91+H126+H133+H139+H150</f>
        <v>9884352.1600000001</v>
      </c>
      <c r="I157" s="63">
        <f>I13+I62+I70+I77+I91+I126+I133+I139+I150+I156</f>
        <v>6428780.9700000007</v>
      </c>
      <c r="J157" s="63">
        <f>J13+J62+J70+J77+J91+J126+J133+J139+J150+J156</f>
        <v>6434245.6400000006</v>
      </c>
      <c r="K157" s="63">
        <f>K13+K62+K70+K77+K91+K126+K133+K139+K150+K156</f>
        <v>6454184.1099999994</v>
      </c>
      <c r="L157" s="63">
        <f>L13+L62+L70+L77+L91+L126+L133+L139+L150+L156</f>
        <v>6459640.9499999993</v>
      </c>
      <c r="M157" s="1"/>
      <c r="N157" s="26"/>
    </row>
    <row r="158" spans="1:14" x14ac:dyDescent="0.3">
      <c r="A158" s="1"/>
      <c r="B158" s="1"/>
      <c r="C158" s="15"/>
      <c r="D158" s="1"/>
      <c r="E158" s="15"/>
      <c r="F158" s="15"/>
      <c r="G158" s="1"/>
      <c r="H158" s="1"/>
      <c r="I158" s="1"/>
      <c r="J158" s="1"/>
      <c r="K158" s="1"/>
      <c r="L158" s="1"/>
      <c r="M158" s="1"/>
    </row>
    <row r="159" spans="1:14" x14ac:dyDescent="0.3">
      <c r="A159" s="1"/>
      <c r="B159" s="1"/>
      <c r="C159" s="15"/>
      <c r="D159" s="1"/>
      <c r="E159" s="15"/>
      <c r="F159" s="15"/>
      <c r="G159" s="1"/>
      <c r="H159" s="1"/>
      <c r="I159" s="1"/>
      <c r="J159" s="1"/>
      <c r="K159" s="1"/>
      <c r="L159" s="1"/>
    </row>
    <row r="161" spans="1:12" x14ac:dyDescent="0.3">
      <c r="A161" s="17"/>
    </row>
    <row r="165" spans="1:12" x14ac:dyDescent="0.3">
      <c r="F165" s="110"/>
      <c r="G165" s="18"/>
      <c r="H165" s="18"/>
      <c r="I165" s="18"/>
      <c r="J165" s="18"/>
      <c r="K165" s="18"/>
      <c r="L165" s="18"/>
    </row>
  </sheetData>
  <mergeCells count="23">
    <mergeCell ref="K1:L1"/>
    <mergeCell ref="K2:L2"/>
    <mergeCell ref="K5:L5"/>
    <mergeCell ref="K10:L10"/>
    <mergeCell ref="G9:L9"/>
    <mergeCell ref="A7:L7"/>
    <mergeCell ref="I1:J1"/>
    <mergeCell ref="I2:J2"/>
    <mergeCell ref="I5:J5"/>
    <mergeCell ref="I10:J10"/>
    <mergeCell ref="A8:H8"/>
    <mergeCell ref="G10:H10"/>
    <mergeCell ref="G1:H1"/>
    <mergeCell ref="G2:H2"/>
    <mergeCell ref="G5:H5"/>
    <mergeCell ref="A157:F157"/>
    <mergeCell ref="A9:A11"/>
    <mergeCell ref="B9:B11"/>
    <mergeCell ref="C9:C11"/>
    <mergeCell ref="D9:D11"/>
    <mergeCell ref="E9:E11"/>
    <mergeCell ref="F9:F11"/>
    <mergeCell ref="A156:F156"/>
  </mergeCells>
  <pageMargins left="0.55118110236220474" right="0.19685039370078741" top="0.39370078740157483" bottom="0.3937007874015748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00"/>
  <sheetViews>
    <sheetView tabSelected="1" view="pageBreakPreview" zoomScaleNormal="100" zoomScaleSheetLayoutView="100" workbookViewId="0">
      <selection activeCell="I5" sqref="I5"/>
    </sheetView>
  </sheetViews>
  <sheetFormatPr defaultColWidth="9.109375" defaultRowHeight="15.6" x14ac:dyDescent="0.3"/>
  <cols>
    <col min="1" max="1" width="62.109375" style="2" customWidth="1"/>
    <col min="2" max="2" width="21.109375" style="2" customWidth="1"/>
    <col min="3" max="3" width="9.109375" style="16" customWidth="1"/>
    <col min="4" max="9" width="17.6640625" style="2" customWidth="1"/>
    <col min="10" max="16384" width="9.109375" style="2"/>
  </cols>
  <sheetData>
    <row r="1" spans="1:9" ht="20.100000000000001" customHeight="1" x14ac:dyDescent="0.3">
      <c r="B1" s="1"/>
      <c r="C1" s="4"/>
      <c r="D1" s="137"/>
      <c r="E1" s="140"/>
      <c r="F1" s="137"/>
      <c r="G1" s="228"/>
      <c r="H1" s="137"/>
      <c r="I1" s="218" t="s">
        <v>159</v>
      </c>
    </row>
    <row r="2" spans="1:9" ht="20.100000000000001" customHeight="1" x14ac:dyDescent="0.3">
      <c r="B2" s="112"/>
      <c r="C2" s="4"/>
      <c r="D2" s="137"/>
      <c r="E2" s="218"/>
      <c r="F2" s="137"/>
      <c r="G2" s="218"/>
      <c r="H2" s="137"/>
      <c r="I2" s="218" t="s">
        <v>326</v>
      </c>
    </row>
    <row r="3" spans="1:9" ht="20.100000000000001" customHeight="1" x14ac:dyDescent="0.3">
      <c r="B3" s="113"/>
      <c r="C3" s="137"/>
      <c r="D3" s="137"/>
      <c r="E3" s="218"/>
      <c r="F3" s="137"/>
      <c r="G3" s="218"/>
      <c r="H3" s="137"/>
      <c r="I3" s="218" t="s">
        <v>333</v>
      </c>
    </row>
    <row r="4" spans="1:9" ht="33" customHeight="1" x14ac:dyDescent="0.3">
      <c r="B4" s="113"/>
      <c r="C4" s="137"/>
      <c r="D4" s="278"/>
      <c r="E4" s="278"/>
      <c r="F4" s="278"/>
      <c r="G4" s="278"/>
      <c r="H4" s="278" t="s">
        <v>78</v>
      </c>
      <c r="I4" s="278"/>
    </row>
    <row r="5" spans="1:9" ht="20.100000000000001" customHeight="1" x14ac:dyDescent="0.3">
      <c r="B5" s="113"/>
      <c r="C5" s="107"/>
      <c r="D5" s="139"/>
      <c r="E5" s="141"/>
      <c r="F5" s="139"/>
      <c r="G5" s="141"/>
      <c r="H5" s="139"/>
      <c r="I5" s="141" t="s">
        <v>346</v>
      </c>
    </row>
    <row r="6" spans="1:9" ht="63.75" customHeight="1" x14ac:dyDescent="0.3">
      <c r="A6" s="290" t="s">
        <v>341</v>
      </c>
      <c r="B6" s="290"/>
      <c r="C6" s="290"/>
      <c r="D6" s="290"/>
      <c r="E6" s="290"/>
      <c r="F6" s="290"/>
      <c r="G6" s="290"/>
      <c r="H6" s="290"/>
      <c r="I6" s="290"/>
    </row>
    <row r="7" spans="1:9" ht="17.25" customHeight="1" x14ac:dyDescent="0.3">
      <c r="A7" s="288" t="s">
        <v>0</v>
      </c>
      <c r="B7" s="288" t="s">
        <v>2</v>
      </c>
      <c r="C7" s="289" t="s">
        <v>144</v>
      </c>
      <c r="D7" s="274" t="s">
        <v>143</v>
      </c>
      <c r="E7" s="277"/>
      <c r="F7" s="277"/>
      <c r="G7" s="277"/>
      <c r="H7" s="277"/>
      <c r="I7" s="275"/>
    </row>
    <row r="8" spans="1:9" ht="18" customHeight="1" x14ac:dyDescent="0.3">
      <c r="A8" s="288"/>
      <c r="B8" s="288"/>
      <c r="C8" s="289"/>
      <c r="D8" s="274" t="s">
        <v>327</v>
      </c>
      <c r="E8" s="275"/>
      <c r="F8" s="274" t="s">
        <v>328</v>
      </c>
      <c r="G8" s="275"/>
      <c r="H8" s="274" t="s">
        <v>330</v>
      </c>
      <c r="I8" s="275"/>
    </row>
    <row r="9" spans="1:9" ht="33.75" customHeight="1" x14ac:dyDescent="0.3">
      <c r="A9" s="288"/>
      <c r="B9" s="288"/>
      <c r="C9" s="289"/>
      <c r="D9" s="145" t="s">
        <v>300</v>
      </c>
      <c r="E9" s="145" t="s">
        <v>301</v>
      </c>
      <c r="F9" s="226" t="s">
        <v>300</v>
      </c>
      <c r="G9" s="226" t="s">
        <v>301</v>
      </c>
      <c r="H9" s="226" t="s">
        <v>300</v>
      </c>
      <c r="I9" s="226" t="s">
        <v>301</v>
      </c>
    </row>
    <row r="10" spans="1:9" ht="72" customHeight="1" x14ac:dyDescent="0.3">
      <c r="A10" s="114" t="s">
        <v>342</v>
      </c>
      <c r="B10" s="115"/>
      <c r="C10" s="116"/>
      <c r="D10" s="117">
        <v>0</v>
      </c>
      <c r="E10" s="117">
        <v>0</v>
      </c>
      <c r="F10" s="117">
        <v>0</v>
      </c>
      <c r="G10" s="117">
        <v>0</v>
      </c>
      <c r="H10" s="117">
        <v>0</v>
      </c>
      <c r="I10" s="117">
        <v>0</v>
      </c>
    </row>
    <row r="11" spans="1:9" ht="53.25" customHeight="1" x14ac:dyDescent="0.3">
      <c r="A11" s="114" t="s">
        <v>145</v>
      </c>
      <c r="B11" s="115"/>
      <c r="C11" s="116"/>
      <c r="D11" s="117">
        <f t="shared" ref="D11:I11" si="0">D12+D18</f>
        <v>0</v>
      </c>
      <c r="E11" s="117">
        <f t="shared" si="0"/>
        <v>3226000</v>
      </c>
      <c r="F11" s="117">
        <f t="shared" si="0"/>
        <v>0</v>
      </c>
      <c r="G11" s="117">
        <f t="shared" si="0"/>
        <v>0</v>
      </c>
      <c r="H11" s="117">
        <f t="shared" si="0"/>
        <v>0</v>
      </c>
      <c r="I11" s="117">
        <f t="shared" si="0"/>
        <v>0</v>
      </c>
    </row>
    <row r="12" spans="1:9" s="129" customFormat="1" ht="67.5" customHeight="1" x14ac:dyDescent="0.3">
      <c r="A12" s="224" t="s">
        <v>320</v>
      </c>
      <c r="B12" s="126" t="s">
        <v>146</v>
      </c>
      <c r="C12" s="127" t="s">
        <v>138</v>
      </c>
      <c r="D12" s="128">
        <f t="shared" ref="D12:I16" si="1">D13</f>
        <v>0</v>
      </c>
      <c r="E12" s="128">
        <f t="shared" si="1"/>
        <v>3171500</v>
      </c>
      <c r="F12" s="128">
        <f t="shared" si="1"/>
        <v>0</v>
      </c>
      <c r="G12" s="128">
        <f t="shared" si="1"/>
        <v>0</v>
      </c>
      <c r="H12" s="128">
        <f t="shared" si="1"/>
        <v>0</v>
      </c>
      <c r="I12" s="128">
        <f t="shared" si="1"/>
        <v>0</v>
      </c>
    </row>
    <row r="13" spans="1:9" s="129" customFormat="1" ht="53.25" customHeight="1" x14ac:dyDescent="0.3">
      <c r="A13" s="130" t="s">
        <v>318</v>
      </c>
      <c r="B13" s="131" t="s">
        <v>147</v>
      </c>
      <c r="C13" s="89" t="s">
        <v>138</v>
      </c>
      <c r="D13" s="132">
        <f t="shared" si="1"/>
        <v>0</v>
      </c>
      <c r="E13" s="132">
        <f t="shared" si="1"/>
        <v>3171500</v>
      </c>
      <c r="F13" s="132">
        <f t="shared" si="1"/>
        <v>0</v>
      </c>
      <c r="G13" s="132">
        <f t="shared" si="1"/>
        <v>0</v>
      </c>
      <c r="H13" s="132">
        <f t="shared" si="1"/>
        <v>0</v>
      </c>
      <c r="I13" s="132">
        <f t="shared" si="1"/>
        <v>0</v>
      </c>
    </row>
    <row r="14" spans="1:9" s="129" customFormat="1" ht="52.5" customHeight="1" x14ac:dyDescent="0.3">
      <c r="A14" s="20" t="s">
        <v>148</v>
      </c>
      <c r="B14" s="131" t="s">
        <v>149</v>
      </c>
      <c r="C14" s="89" t="s">
        <v>138</v>
      </c>
      <c r="D14" s="132">
        <f t="shared" si="1"/>
        <v>0</v>
      </c>
      <c r="E14" s="132">
        <f t="shared" si="1"/>
        <v>3171500</v>
      </c>
      <c r="F14" s="132">
        <f t="shared" si="1"/>
        <v>0</v>
      </c>
      <c r="G14" s="132">
        <f t="shared" si="1"/>
        <v>0</v>
      </c>
      <c r="H14" s="132">
        <f t="shared" si="1"/>
        <v>0</v>
      </c>
      <c r="I14" s="132">
        <f t="shared" si="1"/>
        <v>0</v>
      </c>
    </row>
    <row r="15" spans="1:9" ht="19.5" customHeight="1" x14ac:dyDescent="0.3">
      <c r="A15" s="20" t="s">
        <v>150</v>
      </c>
      <c r="B15" s="133" t="s">
        <v>151</v>
      </c>
      <c r="C15" s="134" t="s">
        <v>138</v>
      </c>
      <c r="D15" s="135">
        <f t="shared" si="1"/>
        <v>0</v>
      </c>
      <c r="E15" s="135">
        <f t="shared" si="1"/>
        <v>3171500</v>
      </c>
      <c r="F15" s="135">
        <f t="shared" si="1"/>
        <v>0</v>
      </c>
      <c r="G15" s="135">
        <f t="shared" si="1"/>
        <v>0</v>
      </c>
      <c r="H15" s="135">
        <f t="shared" si="1"/>
        <v>0</v>
      </c>
      <c r="I15" s="135">
        <f t="shared" si="1"/>
        <v>0</v>
      </c>
    </row>
    <row r="16" spans="1:9" ht="40.5" customHeight="1" x14ac:dyDescent="0.3">
      <c r="A16" s="88" t="s">
        <v>32</v>
      </c>
      <c r="B16" s="118" t="s">
        <v>151</v>
      </c>
      <c r="C16" s="119">
        <v>200</v>
      </c>
      <c r="D16" s="120">
        <f t="shared" si="1"/>
        <v>0</v>
      </c>
      <c r="E16" s="120">
        <f t="shared" si="1"/>
        <v>3171500</v>
      </c>
      <c r="F16" s="120">
        <f t="shared" si="1"/>
        <v>0</v>
      </c>
      <c r="G16" s="120">
        <f t="shared" si="1"/>
        <v>0</v>
      </c>
      <c r="H16" s="120">
        <f t="shared" si="1"/>
        <v>0</v>
      </c>
      <c r="I16" s="120">
        <f t="shared" si="1"/>
        <v>0</v>
      </c>
    </row>
    <row r="17" spans="1:11" ht="36.75" customHeight="1" x14ac:dyDescent="0.3">
      <c r="A17" s="100" t="s">
        <v>31</v>
      </c>
      <c r="B17" s="121" t="s">
        <v>151</v>
      </c>
      <c r="C17" s="122">
        <v>240</v>
      </c>
      <c r="D17" s="123">
        <f>'Приложение № 4'!G84</f>
        <v>0</v>
      </c>
      <c r="E17" s="123">
        <f>'Приложение № 4'!H84</f>
        <v>3171500</v>
      </c>
      <c r="F17" s="123">
        <f>'Приложение № 4'!I84</f>
        <v>0</v>
      </c>
      <c r="G17" s="123">
        <f>'Приложение № 4'!J84</f>
        <v>0</v>
      </c>
      <c r="H17" s="123">
        <f>'Приложение № 4'!K84</f>
        <v>0</v>
      </c>
      <c r="I17" s="123">
        <f>'Приложение № 4'!L84</f>
        <v>0</v>
      </c>
    </row>
    <row r="18" spans="1:11" s="129" customFormat="1" ht="69" customHeight="1" x14ac:dyDescent="0.3">
      <c r="A18" s="225" t="s">
        <v>321</v>
      </c>
      <c r="B18" s="219" t="s">
        <v>307</v>
      </c>
      <c r="C18" s="220" t="s">
        <v>138</v>
      </c>
      <c r="D18" s="221">
        <f t="shared" ref="D18:I18" si="2">D19+D23</f>
        <v>0</v>
      </c>
      <c r="E18" s="221">
        <f t="shared" si="2"/>
        <v>54500</v>
      </c>
      <c r="F18" s="221">
        <f t="shared" si="2"/>
        <v>0</v>
      </c>
      <c r="G18" s="221">
        <f t="shared" si="2"/>
        <v>0</v>
      </c>
      <c r="H18" s="221">
        <f t="shared" si="2"/>
        <v>0</v>
      </c>
      <c r="I18" s="221">
        <f t="shared" si="2"/>
        <v>0</v>
      </c>
      <c r="J18" s="222"/>
      <c r="K18" s="223"/>
    </row>
    <row r="19" spans="1:11" ht="35.1" customHeight="1" x14ac:dyDescent="0.3">
      <c r="A19" s="31" t="s">
        <v>313</v>
      </c>
      <c r="B19" s="49" t="s">
        <v>315</v>
      </c>
      <c r="C19" s="30" t="s">
        <v>138</v>
      </c>
      <c r="D19" s="58">
        <f t="shared" ref="D19:I21" si="3">D20</f>
        <v>0</v>
      </c>
      <c r="E19" s="58">
        <f t="shared" si="3"/>
        <v>34200</v>
      </c>
      <c r="F19" s="58">
        <f t="shared" si="3"/>
        <v>0</v>
      </c>
      <c r="G19" s="58">
        <f t="shared" si="3"/>
        <v>0</v>
      </c>
      <c r="H19" s="58">
        <f t="shared" si="3"/>
        <v>0</v>
      </c>
      <c r="I19" s="58">
        <f t="shared" si="3"/>
        <v>0</v>
      </c>
      <c r="J19" s="25"/>
      <c r="K19" s="26"/>
    </row>
    <row r="20" spans="1:11" ht="20.100000000000001" customHeight="1" x14ac:dyDescent="0.3">
      <c r="A20" s="31" t="s">
        <v>309</v>
      </c>
      <c r="B20" s="49" t="s">
        <v>316</v>
      </c>
      <c r="C20" s="30" t="s">
        <v>138</v>
      </c>
      <c r="D20" s="58">
        <f t="shared" si="3"/>
        <v>0</v>
      </c>
      <c r="E20" s="58">
        <f t="shared" si="3"/>
        <v>34200</v>
      </c>
      <c r="F20" s="58">
        <f t="shared" si="3"/>
        <v>0</v>
      </c>
      <c r="G20" s="58">
        <f t="shared" si="3"/>
        <v>0</v>
      </c>
      <c r="H20" s="58">
        <f t="shared" si="3"/>
        <v>0</v>
      </c>
      <c r="I20" s="58">
        <f t="shared" si="3"/>
        <v>0</v>
      </c>
      <c r="J20" s="25"/>
      <c r="K20" s="26"/>
    </row>
    <row r="21" spans="1:11" ht="35.1" customHeight="1" x14ac:dyDescent="0.3">
      <c r="A21" s="31" t="s">
        <v>32</v>
      </c>
      <c r="B21" s="49" t="s">
        <v>316</v>
      </c>
      <c r="C21" s="30" t="s">
        <v>124</v>
      </c>
      <c r="D21" s="58">
        <f t="shared" si="3"/>
        <v>0</v>
      </c>
      <c r="E21" s="58">
        <f t="shared" si="3"/>
        <v>34200</v>
      </c>
      <c r="F21" s="58">
        <f t="shared" si="3"/>
        <v>0</v>
      </c>
      <c r="G21" s="58">
        <f t="shared" si="3"/>
        <v>0</v>
      </c>
      <c r="H21" s="58">
        <f t="shared" si="3"/>
        <v>0</v>
      </c>
      <c r="I21" s="58">
        <f t="shared" si="3"/>
        <v>0</v>
      </c>
      <c r="J21" s="25"/>
      <c r="K21" s="26"/>
    </row>
    <row r="22" spans="1:11" ht="35.1" customHeight="1" x14ac:dyDescent="0.3">
      <c r="A22" s="31" t="s">
        <v>31</v>
      </c>
      <c r="B22" s="49" t="s">
        <v>316</v>
      </c>
      <c r="C22" s="30" t="s">
        <v>123</v>
      </c>
      <c r="D22" s="58">
        <f>'Приложение № 4'!G117</f>
        <v>0</v>
      </c>
      <c r="E22" s="58">
        <f>'Приложение № 4'!H117</f>
        <v>34200</v>
      </c>
      <c r="F22" s="58">
        <f>'Приложение № 4'!I117</f>
        <v>0</v>
      </c>
      <c r="G22" s="58">
        <f>'Приложение № 4'!J117</f>
        <v>0</v>
      </c>
      <c r="H22" s="58">
        <f>'Приложение № 4'!K117</f>
        <v>0</v>
      </c>
      <c r="I22" s="58">
        <f>'Приложение № 4'!L117</f>
        <v>0</v>
      </c>
      <c r="J22" s="25"/>
      <c r="K22" s="26"/>
    </row>
    <row r="23" spans="1:11" ht="35.1" customHeight="1" x14ac:dyDescent="0.3">
      <c r="A23" s="31" t="s">
        <v>311</v>
      </c>
      <c r="B23" s="49" t="s">
        <v>308</v>
      </c>
      <c r="C23" s="30" t="s">
        <v>138</v>
      </c>
      <c r="D23" s="58">
        <f t="shared" ref="D23:I25" si="4">D24</f>
        <v>0</v>
      </c>
      <c r="E23" s="58">
        <f t="shared" si="4"/>
        <v>20300</v>
      </c>
      <c r="F23" s="58">
        <f t="shared" si="4"/>
        <v>0</v>
      </c>
      <c r="G23" s="58">
        <f t="shared" si="4"/>
        <v>0</v>
      </c>
      <c r="H23" s="58">
        <f t="shared" si="4"/>
        <v>0</v>
      </c>
      <c r="I23" s="58">
        <f t="shared" si="4"/>
        <v>0</v>
      </c>
      <c r="J23" s="25"/>
      <c r="K23" s="26"/>
    </row>
    <row r="24" spans="1:11" ht="20.100000000000001" customHeight="1" x14ac:dyDescent="0.3">
      <c r="A24" s="31" t="s">
        <v>309</v>
      </c>
      <c r="B24" s="49" t="s">
        <v>310</v>
      </c>
      <c r="C24" s="30" t="s">
        <v>138</v>
      </c>
      <c r="D24" s="58">
        <f t="shared" si="4"/>
        <v>0</v>
      </c>
      <c r="E24" s="58">
        <f t="shared" si="4"/>
        <v>20300</v>
      </c>
      <c r="F24" s="58">
        <f t="shared" si="4"/>
        <v>0</v>
      </c>
      <c r="G24" s="58">
        <f t="shared" si="4"/>
        <v>0</v>
      </c>
      <c r="H24" s="58">
        <f t="shared" si="4"/>
        <v>0</v>
      </c>
      <c r="I24" s="58">
        <f t="shared" si="4"/>
        <v>0</v>
      </c>
      <c r="J24" s="25"/>
      <c r="K24" s="26"/>
    </row>
    <row r="25" spans="1:11" ht="35.1" customHeight="1" x14ac:dyDescent="0.3">
      <c r="A25" s="31" t="s">
        <v>32</v>
      </c>
      <c r="B25" s="49" t="s">
        <v>310</v>
      </c>
      <c r="C25" s="30" t="s">
        <v>124</v>
      </c>
      <c r="D25" s="58">
        <f t="shared" si="4"/>
        <v>0</v>
      </c>
      <c r="E25" s="58">
        <f t="shared" si="4"/>
        <v>20300</v>
      </c>
      <c r="F25" s="58">
        <f t="shared" si="4"/>
        <v>0</v>
      </c>
      <c r="G25" s="58">
        <f t="shared" si="4"/>
        <v>0</v>
      </c>
      <c r="H25" s="58">
        <f t="shared" si="4"/>
        <v>0</v>
      </c>
      <c r="I25" s="58">
        <f t="shared" si="4"/>
        <v>0</v>
      </c>
      <c r="J25" s="25"/>
      <c r="K25" s="26"/>
    </row>
    <row r="26" spans="1:11" ht="35.1" customHeight="1" x14ac:dyDescent="0.3">
      <c r="A26" s="31" t="s">
        <v>31</v>
      </c>
      <c r="B26" s="49" t="s">
        <v>310</v>
      </c>
      <c r="C26" s="30" t="s">
        <v>123</v>
      </c>
      <c r="D26" s="58">
        <f>'Приложение № 4'!G121</f>
        <v>0</v>
      </c>
      <c r="E26" s="58">
        <f>'Приложение № 4'!H121</f>
        <v>20300</v>
      </c>
      <c r="F26" s="58">
        <f>'Приложение № 4'!I121</f>
        <v>0</v>
      </c>
      <c r="G26" s="58">
        <f>'Приложение № 4'!J121</f>
        <v>0</v>
      </c>
      <c r="H26" s="58">
        <f>'Приложение № 4'!K121</f>
        <v>0</v>
      </c>
      <c r="I26" s="58">
        <f>'Приложение № 4'!L121</f>
        <v>0</v>
      </c>
      <c r="J26" s="25"/>
      <c r="K26" s="26"/>
    </row>
    <row r="27" spans="1:11" ht="40.5" customHeight="1" x14ac:dyDescent="0.3">
      <c r="A27" s="114" t="s">
        <v>152</v>
      </c>
      <c r="B27" s="125"/>
      <c r="C27" s="124"/>
      <c r="D27" s="136">
        <f t="shared" ref="D27:I27" si="5">D39+D44+D28+D54+D49+D74+D33+D80+D85+D92</f>
        <v>6453182.25</v>
      </c>
      <c r="E27" s="136">
        <f t="shared" si="5"/>
        <v>6658352.1600000001</v>
      </c>
      <c r="F27" s="136">
        <f t="shared" si="5"/>
        <v>6275170.1100000003</v>
      </c>
      <c r="G27" s="136">
        <f t="shared" si="5"/>
        <v>6280634.7800000003</v>
      </c>
      <c r="H27" s="136">
        <f t="shared" si="5"/>
        <v>6146069.9699999997</v>
      </c>
      <c r="I27" s="136">
        <f t="shared" si="5"/>
        <v>6151526.8099999996</v>
      </c>
    </row>
    <row r="28" spans="1:11" ht="36.75" customHeight="1" x14ac:dyDescent="0.3">
      <c r="A28" s="65" t="s">
        <v>83</v>
      </c>
      <c r="B28" s="68" t="s">
        <v>82</v>
      </c>
      <c r="C28" s="109" t="s">
        <v>138</v>
      </c>
      <c r="D28" s="69">
        <f>D29</f>
        <v>87500</v>
      </c>
      <c r="E28" s="69">
        <f t="shared" ref="E28:I31" si="6">E29</f>
        <v>87500</v>
      </c>
      <c r="F28" s="69">
        <f t="shared" si="6"/>
        <v>87500</v>
      </c>
      <c r="G28" s="69">
        <f t="shared" si="6"/>
        <v>87500</v>
      </c>
      <c r="H28" s="69">
        <f t="shared" si="6"/>
        <v>87500</v>
      </c>
      <c r="I28" s="69">
        <f t="shared" si="6"/>
        <v>87500</v>
      </c>
    </row>
    <row r="29" spans="1:11" ht="20.25" customHeight="1" x14ac:dyDescent="0.3">
      <c r="A29" s="31" t="s">
        <v>84</v>
      </c>
      <c r="B29" s="49" t="s">
        <v>85</v>
      </c>
      <c r="C29" s="42" t="s">
        <v>138</v>
      </c>
      <c r="D29" s="57">
        <f>D30</f>
        <v>87500</v>
      </c>
      <c r="E29" s="57">
        <f t="shared" si="6"/>
        <v>87500</v>
      </c>
      <c r="F29" s="57">
        <f t="shared" si="6"/>
        <v>87500</v>
      </c>
      <c r="G29" s="57">
        <f t="shared" si="6"/>
        <v>87500</v>
      </c>
      <c r="H29" s="57">
        <f t="shared" si="6"/>
        <v>87500</v>
      </c>
      <c r="I29" s="57">
        <f t="shared" si="6"/>
        <v>87500</v>
      </c>
    </row>
    <row r="30" spans="1:11" ht="35.25" customHeight="1" x14ac:dyDescent="0.3">
      <c r="A30" s="31" t="s">
        <v>22</v>
      </c>
      <c r="B30" s="49" t="s">
        <v>88</v>
      </c>
      <c r="C30" s="42" t="s">
        <v>138</v>
      </c>
      <c r="D30" s="57">
        <f>D31</f>
        <v>87500</v>
      </c>
      <c r="E30" s="57">
        <f t="shared" si="6"/>
        <v>87500</v>
      </c>
      <c r="F30" s="57">
        <f t="shared" si="6"/>
        <v>87500</v>
      </c>
      <c r="G30" s="57">
        <f t="shared" si="6"/>
        <v>87500</v>
      </c>
      <c r="H30" s="57">
        <f t="shared" si="6"/>
        <v>87500</v>
      </c>
      <c r="I30" s="57">
        <f t="shared" si="6"/>
        <v>87500</v>
      </c>
    </row>
    <row r="31" spans="1:11" ht="36.75" customHeight="1" x14ac:dyDescent="0.3">
      <c r="A31" s="31" t="s">
        <v>32</v>
      </c>
      <c r="B31" s="49" t="s">
        <v>88</v>
      </c>
      <c r="C31" s="42">
        <v>200</v>
      </c>
      <c r="D31" s="57">
        <f>D32</f>
        <v>87500</v>
      </c>
      <c r="E31" s="57">
        <f t="shared" si="6"/>
        <v>87500</v>
      </c>
      <c r="F31" s="57">
        <f t="shared" si="6"/>
        <v>87500</v>
      </c>
      <c r="G31" s="57">
        <f t="shared" si="6"/>
        <v>87500</v>
      </c>
      <c r="H31" s="57">
        <f t="shared" si="6"/>
        <v>87500</v>
      </c>
      <c r="I31" s="57">
        <f t="shared" si="6"/>
        <v>87500</v>
      </c>
    </row>
    <row r="32" spans="1:11" ht="36" customHeight="1" x14ac:dyDescent="0.3">
      <c r="A32" s="31" t="s">
        <v>31</v>
      </c>
      <c r="B32" s="49" t="s">
        <v>88</v>
      </c>
      <c r="C32" s="42">
        <v>240</v>
      </c>
      <c r="D32" s="57">
        <f>'Приложение № 4'!G31</f>
        <v>87500</v>
      </c>
      <c r="E32" s="57">
        <f>'Приложение № 4'!H31</f>
        <v>87500</v>
      </c>
      <c r="F32" s="57">
        <f>'Приложение № 4'!I31</f>
        <v>87500</v>
      </c>
      <c r="G32" s="57">
        <f>'Приложение № 4'!J31</f>
        <v>87500</v>
      </c>
      <c r="H32" s="57">
        <f>'Приложение № 4'!K31</f>
        <v>87500</v>
      </c>
      <c r="I32" s="57">
        <f>'Приложение № 4'!L31</f>
        <v>87500</v>
      </c>
    </row>
    <row r="33" spans="1:9" ht="28.5" customHeight="1" x14ac:dyDescent="0.3">
      <c r="A33" s="20" t="s">
        <v>87</v>
      </c>
      <c r="B33" s="49" t="s">
        <v>86</v>
      </c>
      <c r="C33" s="42" t="s">
        <v>138</v>
      </c>
      <c r="D33" s="57">
        <f>D34</f>
        <v>190050.7</v>
      </c>
      <c r="E33" s="57">
        <f t="shared" ref="E33:I33" si="7">E34</f>
        <v>193080.61000000002</v>
      </c>
      <c r="F33" s="57">
        <f t="shared" si="7"/>
        <v>196846.58</v>
      </c>
      <c r="G33" s="57">
        <f t="shared" si="7"/>
        <v>202311.25</v>
      </c>
      <c r="H33" s="57">
        <f t="shared" si="7"/>
        <v>204401.22</v>
      </c>
      <c r="I33" s="57">
        <f t="shared" si="7"/>
        <v>209858.06</v>
      </c>
    </row>
    <row r="34" spans="1:9" ht="36.75" customHeight="1" x14ac:dyDescent="0.3">
      <c r="A34" s="20" t="s">
        <v>69</v>
      </c>
      <c r="B34" s="49" t="s">
        <v>89</v>
      </c>
      <c r="C34" s="30" t="s">
        <v>138</v>
      </c>
      <c r="D34" s="58">
        <f>D35+D37</f>
        <v>190050.7</v>
      </c>
      <c r="E34" s="58">
        <f t="shared" ref="E34:I34" si="8">E35+E37</f>
        <v>193080.61000000002</v>
      </c>
      <c r="F34" s="58">
        <f t="shared" si="8"/>
        <v>196846.58</v>
      </c>
      <c r="G34" s="58">
        <f t="shared" si="8"/>
        <v>202311.25</v>
      </c>
      <c r="H34" s="58">
        <f t="shared" si="8"/>
        <v>204401.22</v>
      </c>
      <c r="I34" s="58">
        <f t="shared" si="8"/>
        <v>209858.06</v>
      </c>
    </row>
    <row r="35" spans="1:9" ht="62.4" x14ac:dyDescent="0.3">
      <c r="A35" s="31" t="s">
        <v>13</v>
      </c>
      <c r="B35" s="49" t="s">
        <v>89</v>
      </c>
      <c r="C35" s="30">
        <v>100</v>
      </c>
      <c r="D35" s="58">
        <f>D36</f>
        <v>169448.73</v>
      </c>
      <c r="E35" s="58">
        <f t="shared" ref="E35:I35" si="9">E36</f>
        <v>174932.91</v>
      </c>
      <c r="F35" s="58">
        <f t="shared" si="9"/>
        <v>185919.15</v>
      </c>
      <c r="G35" s="58">
        <f t="shared" si="9"/>
        <v>183854.49</v>
      </c>
      <c r="H35" s="58">
        <f t="shared" si="9"/>
        <v>185919.15</v>
      </c>
      <c r="I35" s="58">
        <f t="shared" si="9"/>
        <v>191208.67</v>
      </c>
    </row>
    <row r="36" spans="1:9" ht="31.2" x14ac:dyDescent="0.3">
      <c r="A36" s="31" t="s">
        <v>14</v>
      </c>
      <c r="B36" s="49" t="s">
        <v>89</v>
      </c>
      <c r="C36" s="30">
        <v>120</v>
      </c>
      <c r="D36" s="57">
        <f>'Приложение № 4'!G67</f>
        <v>169448.73</v>
      </c>
      <c r="E36" s="57">
        <f>'Приложение № 4'!H67</f>
        <v>174932.91</v>
      </c>
      <c r="F36" s="57">
        <f>'Приложение № 4'!I67</f>
        <v>185919.15</v>
      </c>
      <c r="G36" s="57">
        <f>'Приложение № 4'!J67</f>
        <v>183854.49</v>
      </c>
      <c r="H36" s="57">
        <f>'Приложение № 4'!K67</f>
        <v>185919.15</v>
      </c>
      <c r="I36" s="57">
        <f>'Приложение № 4'!L67</f>
        <v>191208.67</v>
      </c>
    </row>
    <row r="37" spans="1:9" ht="35.25" customHeight="1" x14ac:dyDescent="0.3">
      <c r="A37" s="31" t="s">
        <v>32</v>
      </c>
      <c r="B37" s="49" t="s">
        <v>89</v>
      </c>
      <c r="C37" s="42">
        <v>200</v>
      </c>
      <c r="D37" s="57">
        <f>D38</f>
        <v>20601.97</v>
      </c>
      <c r="E37" s="57">
        <f t="shared" ref="E37:I37" si="10">E38</f>
        <v>18147.7</v>
      </c>
      <c r="F37" s="57">
        <f t="shared" si="10"/>
        <v>10927.43</v>
      </c>
      <c r="G37" s="57">
        <f t="shared" si="10"/>
        <v>18456.759999999998</v>
      </c>
      <c r="H37" s="57">
        <f t="shared" si="10"/>
        <v>18482.07</v>
      </c>
      <c r="I37" s="57">
        <f t="shared" si="10"/>
        <v>18649.39</v>
      </c>
    </row>
    <row r="38" spans="1:9" ht="38.25" customHeight="1" x14ac:dyDescent="0.3">
      <c r="A38" s="31" t="s">
        <v>31</v>
      </c>
      <c r="B38" s="49" t="s">
        <v>89</v>
      </c>
      <c r="C38" s="42">
        <v>240</v>
      </c>
      <c r="D38" s="58">
        <f>'Приложение № 4'!G69</f>
        <v>20601.97</v>
      </c>
      <c r="E38" s="58">
        <f>'Приложение № 4'!H69</f>
        <v>18147.7</v>
      </c>
      <c r="F38" s="58">
        <f>'Приложение № 4'!I69</f>
        <v>10927.43</v>
      </c>
      <c r="G38" s="58">
        <f>'Приложение № 4'!J69</f>
        <v>18456.759999999998</v>
      </c>
      <c r="H38" s="58">
        <f>'Приложение № 4'!K69</f>
        <v>18482.07</v>
      </c>
      <c r="I38" s="58">
        <f>'Приложение № 4'!L69</f>
        <v>18649.39</v>
      </c>
    </row>
    <row r="39" spans="1:9" ht="37.5" customHeight="1" x14ac:dyDescent="0.3">
      <c r="A39" s="65" t="s">
        <v>142</v>
      </c>
      <c r="B39" s="68" t="s">
        <v>90</v>
      </c>
      <c r="C39" s="109" t="s">
        <v>138</v>
      </c>
      <c r="D39" s="69">
        <f>D40</f>
        <v>900000</v>
      </c>
      <c r="E39" s="69">
        <f t="shared" ref="E39:I42" si="11">E40</f>
        <v>900000</v>
      </c>
      <c r="F39" s="69">
        <f t="shared" si="11"/>
        <v>934277</v>
      </c>
      <c r="G39" s="69">
        <f t="shared" si="11"/>
        <v>934277</v>
      </c>
      <c r="H39" s="69">
        <f t="shared" si="11"/>
        <v>934277</v>
      </c>
      <c r="I39" s="69">
        <f t="shared" si="11"/>
        <v>934277</v>
      </c>
    </row>
    <row r="40" spans="1:9" ht="23.25" customHeight="1" x14ac:dyDescent="0.3">
      <c r="A40" s="20" t="s">
        <v>153</v>
      </c>
      <c r="B40" s="49" t="s">
        <v>91</v>
      </c>
      <c r="C40" s="42" t="s">
        <v>138</v>
      </c>
      <c r="D40" s="57">
        <f>D41</f>
        <v>900000</v>
      </c>
      <c r="E40" s="57">
        <f t="shared" si="11"/>
        <v>900000</v>
      </c>
      <c r="F40" s="57">
        <f t="shared" si="11"/>
        <v>934277</v>
      </c>
      <c r="G40" s="57">
        <f t="shared" si="11"/>
        <v>934277</v>
      </c>
      <c r="H40" s="57">
        <f t="shared" si="11"/>
        <v>934277</v>
      </c>
      <c r="I40" s="57">
        <f t="shared" si="11"/>
        <v>934277</v>
      </c>
    </row>
    <row r="41" spans="1:9" ht="38.25" customHeight="1" x14ac:dyDescent="0.3">
      <c r="A41" s="31" t="s">
        <v>54</v>
      </c>
      <c r="B41" s="49" t="s">
        <v>92</v>
      </c>
      <c r="C41" s="42" t="s">
        <v>138</v>
      </c>
      <c r="D41" s="57">
        <f>D42</f>
        <v>900000</v>
      </c>
      <c r="E41" s="57">
        <f t="shared" si="11"/>
        <v>900000</v>
      </c>
      <c r="F41" s="57">
        <f t="shared" si="11"/>
        <v>934277</v>
      </c>
      <c r="G41" s="57">
        <f t="shared" si="11"/>
        <v>934277</v>
      </c>
      <c r="H41" s="57">
        <f t="shared" si="11"/>
        <v>934277</v>
      </c>
      <c r="I41" s="57">
        <f t="shared" si="11"/>
        <v>934277</v>
      </c>
    </row>
    <row r="42" spans="1:9" ht="62.4" x14ac:dyDescent="0.3">
      <c r="A42" s="31" t="s">
        <v>13</v>
      </c>
      <c r="B42" s="49" t="s">
        <v>92</v>
      </c>
      <c r="C42" s="30">
        <v>100</v>
      </c>
      <c r="D42" s="58">
        <f>D43</f>
        <v>900000</v>
      </c>
      <c r="E42" s="58">
        <f t="shared" si="11"/>
        <v>900000</v>
      </c>
      <c r="F42" s="58">
        <f t="shared" si="11"/>
        <v>934277</v>
      </c>
      <c r="G42" s="58">
        <f t="shared" si="11"/>
        <v>934277</v>
      </c>
      <c r="H42" s="58">
        <f t="shared" si="11"/>
        <v>934277</v>
      </c>
      <c r="I42" s="58">
        <f t="shared" si="11"/>
        <v>934277</v>
      </c>
    </row>
    <row r="43" spans="1:9" ht="37.5" customHeight="1" x14ac:dyDescent="0.3">
      <c r="A43" s="31" t="s">
        <v>14</v>
      </c>
      <c r="B43" s="49" t="s">
        <v>92</v>
      </c>
      <c r="C43" s="30">
        <v>120</v>
      </c>
      <c r="D43" s="58">
        <f>'Приложение № 4'!G19</f>
        <v>900000</v>
      </c>
      <c r="E43" s="58">
        <f>'Приложение № 4'!H19</f>
        <v>900000</v>
      </c>
      <c r="F43" s="58">
        <f>'Приложение № 4'!I19</f>
        <v>934277</v>
      </c>
      <c r="G43" s="58">
        <f>'Приложение № 4'!J19</f>
        <v>934277</v>
      </c>
      <c r="H43" s="58">
        <f>'Приложение № 4'!K19</f>
        <v>934277</v>
      </c>
      <c r="I43" s="58">
        <f>'Приложение № 4'!L19</f>
        <v>934277</v>
      </c>
    </row>
    <row r="44" spans="1:9" ht="18" hidden="1" customHeight="1" x14ac:dyDescent="0.3">
      <c r="A44" s="65" t="s">
        <v>93</v>
      </c>
      <c r="B44" s="68" t="s">
        <v>94</v>
      </c>
      <c r="C44" s="42" t="s">
        <v>138</v>
      </c>
      <c r="D44" s="70">
        <f>D45</f>
        <v>0</v>
      </c>
      <c r="E44" s="70">
        <f t="shared" ref="E44:I47" si="12">E45</f>
        <v>0</v>
      </c>
      <c r="F44" s="70">
        <f t="shared" si="12"/>
        <v>0</v>
      </c>
      <c r="G44" s="70">
        <f t="shared" si="12"/>
        <v>0</v>
      </c>
      <c r="H44" s="70">
        <f t="shared" si="12"/>
        <v>0</v>
      </c>
      <c r="I44" s="70">
        <f t="shared" si="12"/>
        <v>0</v>
      </c>
    </row>
    <row r="45" spans="1:9" ht="21.75" hidden="1" customHeight="1" x14ac:dyDescent="0.3">
      <c r="A45" s="20" t="s">
        <v>95</v>
      </c>
      <c r="B45" s="49" t="s">
        <v>96</v>
      </c>
      <c r="C45" s="42" t="s">
        <v>138</v>
      </c>
      <c r="D45" s="58">
        <f>D46</f>
        <v>0</v>
      </c>
      <c r="E45" s="58">
        <f t="shared" si="12"/>
        <v>0</v>
      </c>
      <c r="F45" s="58">
        <f t="shared" si="12"/>
        <v>0</v>
      </c>
      <c r="G45" s="58">
        <f t="shared" si="12"/>
        <v>0</v>
      </c>
      <c r="H45" s="58">
        <f t="shared" si="12"/>
        <v>0</v>
      </c>
      <c r="I45" s="58">
        <f t="shared" si="12"/>
        <v>0</v>
      </c>
    </row>
    <row r="46" spans="1:9" ht="24" hidden="1" customHeight="1" x14ac:dyDescent="0.3">
      <c r="A46" s="31" t="s">
        <v>97</v>
      </c>
      <c r="B46" s="49" t="s">
        <v>98</v>
      </c>
      <c r="C46" s="42" t="s">
        <v>138</v>
      </c>
      <c r="D46" s="58">
        <f>D47</f>
        <v>0</v>
      </c>
      <c r="E46" s="58">
        <f t="shared" si="12"/>
        <v>0</v>
      </c>
      <c r="F46" s="58">
        <f t="shared" si="12"/>
        <v>0</v>
      </c>
      <c r="G46" s="58">
        <f t="shared" si="12"/>
        <v>0</v>
      </c>
      <c r="H46" s="58">
        <f t="shared" si="12"/>
        <v>0</v>
      </c>
      <c r="I46" s="58">
        <f t="shared" si="12"/>
        <v>0</v>
      </c>
    </row>
    <row r="47" spans="1:9" ht="72" hidden="1" customHeight="1" x14ac:dyDescent="0.3">
      <c r="A47" s="31" t="s">
        <v>13</v>
      </c>
      <c r="B47" s="49" t="s">
        <v>98</v>
      </c>
      <c r="C47" s="42">
        <v>100</v>
      </c>
      <c r="D47" s="57">
        <f>D48</f>
        <v>0</v>
      </c>
      <c r="E47" s="57">
        <f t="shared" si="12"/>
        <v>0</v>
      </c>
      <c r="F47" s="57">
        <f t="shared" si="12"/>
        <v>0</v>
      </c>
      <c r="G47" s="57">
        <f t="shared" si="12"/>
        <v>0</v>
      </c>
      <c r="H47" s="57">
        <f t="shared" si="12"/>
        <v>0</v>
      </c>
      <c r="I47" s="57">
        <f t="shared" si="12"/>
        <v>0</v>
      </c>
    </row>
    <row r="48" spans="1:9" ht="34.5" hidden="1" customHeight="1" x14ac:dyDescent="0.3">
      <c r="A48" s="31" t="s">
        <v>14</v>
      </c>
      <c r="B48" s="49" t="s">
        <v>98</v>
      </c>
      <c r="C48" s="30">
        <v>120</v>
      </c>
      <c r="D48" s="58">
        <f>'Приложение № 4'!G25</f>
        <v>0</v>
      </c>
      <c r="E48" s="58">
        <f>'Приложение № 4'!H25</f>
        <v>0</v>
      </c>
      <c r="F48" s="58">
        <f>'Приложение № 4'!I25</f>
        <v>0</v>
      </c>
      <c r="G48" s="58">
        <f>'Приложение № 4'!J25</f>
        <v>0</v>
      </c>
      <c r="H48" s="58">
        <f>'Приложение № 4'!K25</f>
        <v>0</v>
      </c>
      <c r="I48" s="58">
        <f>'Приложение № 4'!L25</f>
        <v>0</v>
      </c>
    </row>
    <row r="49" spans="1:11" ht="24" customHeight="1" x14ac:dyDescent="0.3">
      <c r="A49" s="65" t="s">
        <v>102</v>
      </c>
      <c r="B49" s="68" t="s">
        <v>103</v>
      </c>
      <c r="C49" s="109" t="s">
        <v>138</v>
      </c>
      <c r="D49" s="69">
        <f>D50</f>
        <v>67607</v>
      </c>
      <c r="E49" s="69">
        <f t="shared" ref="E49:I52" si="13">E50</f>
        <v>67607</v>
      </c>
      <c r="F49" s="69">
        <f t="shared" si="13"/>
        <v>67607</v>
      </c>
      <c r="G49" s="69">
        <f t="shared" si="13"/>
        <v>67607</v>
      </c>
      <c r="H49" s="69">
        <f t="shared" si="13"/>
        <v>67607</v>
      </c>
      <c r="I49" s="69">
        <f t="shared" si="13"/>
        <v>67607</v>
      </c>
    </row>
    <row r="50" spans="1:11" ht="25.5" customHeight="1" x14ac:dyDescent="0.3">
      <c r="A50" s="31" t="s">
        <v>104</v>
      </c>
      <c r="B50" s="49" t="s">
        <v>105</v>
      </c>
      <c r="C50" s="42" t="s">
        <v>138</v>
      </c>
      <c r="D50" s="57">
        <f>D51</f>
        <v>67607</v>
      </c>
      <c r="E50" s="57">
        <f t="shared" si="13"/>
        <v>67607</v>
      </c>
      <c r="F50" s="57">
        <f t="shared" si="13"/>
        <v>67607</v>
      </c>
      <c r="G50" s="57">
        <f t="shared" si="13"/>
        <v>67607</v>
      </c>
      <c r="H50" s="57">
        <f t="shared" si="13"/>
        <v>67607</v>
      </c>
      <c r="I50" s="57">
        <f t="shared" si="13"/>
        <v>67607</v>
      </c>
    </row>
    <row r="51" spans="1:11" ht="48.75" customHeight="1" x14ac:dyDescent="0.3">
      <c r="A51" s="65" t="s">
        <v>324</v>
      </c>
      <c r="B51" s="68" t="s">
        <v>323</v>
      </c>
      <c r="C51" s="109" t="s">
        <v>138</v>
      </c>
      <c r="D51" s="69">
        <f>D52</f>
        <v>67607</v>
      </c>
      <c r="E51" s="69">
        <f t="shared" si="13"/>
        <v>67607</v>
      </c>
      <c r="F51" s="69">
        <f t="shared" si="13"/>
        <v>67607</v>
      </c>
      <c r="G51" s="69">
        <f t="shared" si="13"/>
        <v>67607</v>
      </c>
      <c r="H51" s="69">
        <f t="shared" si="13"/>
        <v>67607</v>
      </c>
      <c r="I51" s="69">
        <f t="shared" si="13"/>
        <v>67607</v>
      </c>
      <c r="J51" s="32"/>
      <c r="K51" s="26"/>
    </row>
    <row r="52" spans="1:11" ht="20.100000000000001" customHeight="1" x14ac:dyDescent="0.3">
      <c r="A52" s="31" t="s">
        <v>7</v>
      </c>
      <c r="B52" s="49" t="s">
        <v>323</v>
      </c>
      <c r="C52" s="42">
        <v>500</v>
      </c>
      <c r="D52" s="57">
        <f>D53</f>
        <v>67607</v>
      </c>
      <c r="E52" s="57">
        <f t="shared" si="13"/>
        <v>67607</v>
      </c>
      <c r="F52" s="57">
        <f t="shared" si="13"/>
        <v>67607</v>
      </c>
      <c r="G52" s="57">
        <f t="shared" si="13"/>
        <v>67607</v>
      </c>
      <c r="H52" s="57">
        <f t="shared" si="13"/>
        <v>67607</v>
      </c>
      <c r="I52" s="57">
        <f t="shared" si="13"/>
        <v>67607</v>
      </c>
      <c r="J52" s="32"/>
      <c r="K52" s="26"/>
    </row>
    <row r="53" spans="1:11" ht="20.100000000000001" customHeight="1" x14ac:dyDescent="0.3">
      <c r="A53" s="31" t="s">
        <v>18</v>
      </c>
      <c r="B53" s="49" t="s">
        <v>323</v>
      </c>
      <c r="C53" s="42">
        <v>540</v>
      </c>
      <c r="D53" s="57">
        <f>'Приложение № 4'!G48</f>
        <v>67607</v>
      </c>
      <c r="E53" s="57">
        <f>'Приложение № 4'!H48</f>
        <v>67607</v>
      </c>
      <c r="F53" s="57">
        <f>'Приложение № 4'!I48</f>
        <v>67607</v>
      </c>
      <c r="G53" s="57">
        <f>'Приложение № 4'!J48</f>
        <v>67607</v>
      </c>
      <c r="H53" s="57">
        <f>'Приложение № 4'!K48</f>
        <v>67607</v>
      </c>
      <c r="I53" s="57">
        <f>'Приложение № 4'!L48</f>
        <v>67607</v>
      </c>
      <c r="J53" s="32"/>
      <c r="K53" s="26"/>
    </row>
    <row r="54" spans="1:11" x14ac:dyDescent="0.3">
      <c r="A54" s="65" t="s">
        <v>99</v>
      </c>
      <c r="B54" s="68" t="s">
        <v>100</v>
      </c>
      <c r="C54" s="109" t="s">
        <v>138</v>
      </c>
      <c r="D54" s="69">
        <f>D55+D62+D68+D71</f>
        <v>4150053</v>
      </c>
      <c r="E54" s="69">
        <f t="shared" ref="E54:I54" si="14">E55+E62+E68+E71</f>
        <v>4352193</v>
      </c>
      <c r="F54" s="69">
        <f t="shared" si="14"/>
        <v>4025768</v>
      </c>
      <c r="G54" s="69">
        <f t="shared" si="14"/>
        <v>4025768</v>
      </c>
      <c r="H54" s="69">
        <f t="shared" si="14"/>
        <v>4055768</v>
      </c>
      <c r="I54" s="69">
        <f t="shared" si="14"/>
        <v>4055768</v>
      </c>
    </row>
    <row r="55" spans="1:11" ht="31.2" x14ac:dyDescent="0.3">
      <c r="A55" s="31" t="s">
        <v>54</v>
      </c>
      <c r="B55" s="49" t="s">
        <v>101</v>
      </c>
      <c r="C55" s="30" t="s">
        <v>138</v>
      </c>
      <c r="D55" s="58">
        <f>D56+D58+D60</f>
        <v>3584970</v>
      </c>
      <c r="E55" s="58">
        <f t="shared" ref="E55:I55" si="15">E56+E58+E60</f>
        <v>3584970</v>
      </c>
      <c r="F55" s="58">
        <f t="shared" si="15"/>
        <v>3460685</v>
      </c>
      <c r="G55" s="58">
        <f t="shared" si="15"/>
        <v>3460685</v>
      </c>
      <c r="H55" s="58">
        <f t="shared" si="15"/>
        <v>3490685</v>
      </c>
      <c r="I55" s="58">
        <f t="shared" si="15"/>
        <v>3490685</v>
      </c>
    </row>
    <row r="56" spans="1:11" ht="62.4" x14ac:dyDescent="0.3">
      <c r="A56" s="31" t="s">
        <v>13</v>
      </c>
      <c r="B56" s="49" t="s">
        <v>101</v>
      </c>
      <c r="C56" s="30">
        <v>100</v>
      </c>
      <c r="D56" s="58">
        <f>D57</f>
        <v>2697970</v>
      </c>
      <c r="E56" s="58">
        <f t="shared" ref="E56:I56" si="16">E57</f>
        <v>2697970</v>
      </c>
      <c r="F56" s="58">
        <f t="shared" si="16"/>
        <v>2721685</v>
      </c>
      <c r="G56" s="58">
        <f t="shared" si="16"/>
        <v>2721685</v>
      </c>
      <c r="H56" s="58">
        <f t="shared" si="16"/>
        <v>2721685</v>
      </c>
      <c r="I56" s="58">
        <f t="shared" si="16"/>
        <v>2721685</v>
      </c>
    </row>
    <row r="57" spans="1:11" ht="31.2" x14ac:dyDescent="0.3">
      <c r="A57" s="31" t="s">
        <v>14</v>
      </c>
      <c r="B57" s="49" t="s">
        <v>101</v>
      </c>
      <c r="C57" s="30">
        <v>120</v>
      </c>
      <c r="D57" s="58">
        <f>'Приложение № 4'!G35</f>
        <v>2697970</v>
      </c>
      <c r="E57" s="58">
        <f>'Приложение № 4'!H35</f>
        <v>2697970</v>
      </c>
      <c r="F57" s="58">
        <f>'Приложение № 4'!I35</f>
        <v>2721685</v>
      </c>
      <c r="G57" s="58">
        <f>'Приложение № 4'!J35</f>
        <v>2721685</v>
      </c>
      <c r="H57" s="58">
        <f>'Приложение № 4'!K35</f>
        <v>2721685</v>
      </c>
      <c r="I57" s="58">
        <f>'Приложение № 4'!L35</f>
        <v>2721685</v>
      </c>
    </row>
    <row r="58" spans="1:11" ht="36.75" customHeight="1" x14ac:dyDescent="0.3">
      <c r="A58" s="31" t="s">
        <v>32</v>
      </c>
      <c r="B58" s="49" t="s">
        <v>101</v>
      </c>
      <c r="C58" s="30">
        <v>200</v>
      </c>
      <c r="D58" s="58">
        <f>D59</f>
        <v>881000</v>
      </c>
      <c r="E58" s="58">
        <f t="shared" ref="E58:I58" si="17">E59</f>
        <v>881000</v>
      </c>
      <c r="F58" s="58">
        <f t="shared" si="17"/>
        <v>733000</v>
      </c>
      <c r="G58" s="58">
        <f t="shared" si="17"/>
        <v>733000</v>
      </c>
      <c r="H58" s="58">
        <f t="shared" si="17"/>
        <v>763000</v>
      </c>
      <c r="I58" s="58">
        <f t="shared" si="17"/>
        <v>763000</v>
      </c>
    </row>
    <row r="59" spans="1:11" ht="33" customHeight="1" x14ac:dyDescent="0.3">
      <c r="A59" s="31" t="s">
        <v>31</v>
      </c>
      <c r="B59" s="49" t="s">
        <v>101</v>
      </c>
      <c r="C59" s="30">
        <v>240</v>
      </c>
      <c r="D59" s="58">
        <f>'Приложение № 4'!G37</f>
        <v>881000</v>
      </c>
      <c r="E59" s="58">
        <f>'Приложение № 4'!H37</f>
        <v>881000</v>
      </c>
      <c r="F59" s="58">
        <f>'Приложение № 4'!I37</f>
        <v>733000</v>
      </c>
      <c r="G59" s="58">
        <f>'Приложение № 4'!J37</f>
        <v>733000</v>
      </c>
      <c r="H59" s="58">
        <f>'Приложение № 4'!K37</f>
        <v>763000</v>
      </c>
      <c r="I59" s="58">
        <f>'Приложение № 4'!L37</f>
        <v>763000</v>
      </c>
    </row>
    <row r="60" spans="1:11" ht="21.75" customHeight="1" x14ac:dyDescent="0.3">
      <c r="A60" s="31" t="s">
        <v>15</v>
      </c>
      <c r="B60" s="49" t="s">
        <v>101</v>
      </c>
      <c r="C60" s="30">
        <v>800</v>
      </c>
      <c r="D60" s="58">
        <f>D61</f>
        <v>6000</v>
      </c>
      <c r="E60" s="58">
        <f t="shared" ref="E60:I60" si="18">E61</f>
        <v>6000</v>
      </c>
      <c r="F60" s="58">
        <f t="shared" si="18"/>
        <v>6000</v>
      </c>
      <c r="G60" s="58">
        <f t="shared" si="18"/>
        <v>6000</v>
      </c>
      <c r="H60" s="58">
        <f t="shared" si="18"/>
        <v>6000</v>
      </c>
      <c r="I60" s="58">
        <f t="shared" si="18"/>
        <v>6000</v>
      </c>
    </row>
    <row r="61" spans="1:11" ht="18.75" customHeight="1" x14ac:dyDescent="0.3">
      <c r="A61" s="31" t="s">
        <v>16</v>
      </c>
      <c r="B61" s="49" t="s">
        <v>101</v>
      </c>
      <c r="C61" s="30">
        <v>850</v>
      </c>
      <c r="D61" s="58">
        <f>'Приложение № 4'!G39</f>
        <v>6000</v>
      </c>
      <c r="E61" s="58">
        <f>'Приложение № 4'!H39</f>
        <v>6000</v>
      </c>
      <c r="F61" s="58">
        <f>'Приложение № 4'!I39</f>
        <v>6000</v>
      </c>
      <c r="G61" s="58">
        <f>'Приложение № 4'!J39</f>
        <v>6000</v>
      </c>
      <c r="H61" s="58">
        <f>'Приложение № 4'!K39</f>
        <v>6000</v>
      </c>
      <c r="I61" s="58">
        <f>'Приложение № 4'!L39</f>
        <v>6000</v>
      </c>
    </row>
    <row r="62" spans="1:11" ht="23.25" customHeight="1" x14ac:dyDescent="0.3">
      <c r="A62" s="20" t="s">
        <v>107</v>
      </c>
      <c r="B62" s="49" t="s">
        <v>108</v>
      </c>
      <c r="C62" s="42" t="s">
        <v>138</v>
      </c>
      <c r="D62" s="57">
        <f>D63+D65</f>
        <v>50000</v>
      </c>
      <c r="E62" s="57">
        <f t="shared" ref="E62:I62" si="19">E63+E65</f>
        <v>252140</v>
      </c>
      <c r="F62" s="57">
        <f t="shared" si="19"/>
        <v>50000</v>
      </c>
      <c r="G62" s="57">
        <f t="shared" si="19"/>
        <v>50000</v>
      </c>
      <c r="H62" s="57">
        <f t="shared" si="19"/>
        <v>50000</v>
      </c>
      <c r="I62" s="57">
        <f t="shared" si="19"/>
        <v>50000</v>
      </c>
    </row>
    <row r="63" spans="1:11" ht="36.75" customHeight="1" x14ac:dyDescent="0.3">
      <c r="A63" s="31" t="s">
        <v>32</v>
      </c>
      <c r="B63" s="49" t="s">
        <v>108</v>
      </c>
      <c r="C63" s="42">
        <v>200</v>
      </c>
      <c r="D63" s="57">
        <f>D64</f>
        <v>50000</v>
      </c>
      <c r="E63" s="57">
        <f t="shared" ref="E63:I63" si="20">E64</f>
        <v>252140</v>
      </c>
      <c r="F63" s="57">
        <f t="shared" si="20"/>
        <v>50000</v>
      </c>
      <c r="G63" s="57">
        <f t="shared" si="20"/>
        <v>50000</v>
      </c>
      <c r="H63" s="57">
        <f t="shared" si="20"/>
        <v>50000</v>
      </c>
      <c r="I63" s="57">
        <f t="shared" si="20"/>
        <v>50000</v>
      </c>
    </row>
    <row r="64" spans="1:11" ht="36.75" customHeight="1" x14ac:dyDescent="0.3">
      <c r="A64" s="31" t="s">
        <v>31</v>
      </c>
      <c r="B64" s="49" t="s">
        <v>108</v>
      </c>
      <c r="C64" s="42">
        <v>240</v>
      </c>
      <c r="D64" s="57">
        <f>'Приложение № 4'!G58</f>
        <v>50000</v>
      </c>
      <c r="E64" s="57">
        <f>'Приложение № 4'!H58</f>
        <v>252140</v>
      </c>
      <c r="F64" s="57">
        <f>'Приложение № 4'!I58</f>
        <v>50000</v>
      </c>
      <c r="G64" s="57">
        <f>'Приложение № 4'!J58</f>
        <v>50000</v>
      </c>
      <c r="H64" s="57">
        <f>'Приложение № 4'!K58</f>
        <v>50000</v>
      </c>
      <c r="I64" s="57">
        <f>'Приложение № 4'!L58</f>
        <v>50000</v>
      </c>
    </row>
    <row r="65" spans="1:11" ht="21" hidden="1" customHeight="1" x14ac:dyDescent="0.3">
      <c r="A65" s="31" t="s">
        <v>15</v>
      </c>
      <c r="B65" s="49" t="s">
        <v>108</v>
      </c>
      <c r="C65" s="30">
        <v>800</v>
      </c>
      <c r="D65" s="58">
        <f>D67+D66</f>
        <v>0</v>
      </c>
      <c r="E65" s="58">
        <f t="shared" ref="E65:I65" si="21">E67+E66</f>
        <v>0</v>
      </c>
      <c r="F65" s="58">
        <f t="shared" si="21"/>
        <v>0</v>
      </c>
      <c r="G65" s="58">
        <f t="shared" si="21"/>
        <v>0</v>
      </c>
      <c r="H65" s="58">
        <f t="shared" si="21"/>
        <v>0</v>
      </c>
      <c r="I65" s="58">
        <f t="shared" si="21"/>
        <v>0</v>
      </c>
    </row>
    <row r="66" spans="1:11" ht="20.100000000000001" hidden="1" customHeight="1" x14ac:dyDescent="0.3">
      <c r="A66" s="65" t="s">
        <v>155</v>
      </c>
      <c r="B66" s="68" t="s">
        <v>108</v>
      </c>
      <c r="C66" s="67" t="s">
        <v>156</v>
      </c>
      <c r="D66" s="70">
        <f>'Приложение № 4'!G60</f>
        <v>0</v>
      </c>
      <c r="E66" s="70">
        <f>'Приложение № 4'!H60</f>
        <v>0</v>
      </c>
      <c r="F66" s="70">
        <f>'Приложение № 4'!I60</f>
        <v>0</v>
      </c>
      <c r="G66" s="70">
        <f>'Приложение № 4'!J60</f>
        <v>0</v>
      </c>
      <c r="H66" s="70">
        <f>'Приложение № 4'!K60</f>
        <v>0</v>
      </c>
      <c r="I66" s="70">
        <f>'Приложение № 4'!L60</f>
        <v>0</v>
      </c>
      <c r="J66" s="26"/>
    </row>
    <row r="67" spans="1:11" ht="21.75" hidden="1" customHeight="1" x14ac:dyDescent="0.3">
      <c r="A67" s="31" t="s">
        <v>16</v>
      </c>
      <c r="B67" s="49" t="s">
        <v>108</v>
      </c>
      <c r="C67" s="30">
        <v>850</v>
      </c>
      <c r="D67" s="58">
        <f>'Приложение № 4'!G61</f>
        <v>0</v>
      </c>
      <c r="E67" s="58">
        <f>'Приложение № 4'!H61</f>
        <v>0</v>
      </c>
      <c r="F67" s="58">
        <f>'Приложение № 4'!I61</f>
        <v>0</v>
      </c>
      <c r="G67" s="58">
        <f>'Приложение № 4'!J61</f>
        <v>0</v>
      </c>
      <c r="H67" s="58">
        <f>'Приложение № 4'!K61</f>
        <v>0</v>
      </c>
      <c r="I67" s="58">
        <f>'Приложение № 4'!L61</f>
        <v>0</v>
      </c>
    </row>
    <row r="68" spans="1:11" ht="20.100000000000001" hidden="1" customHeight="1" x14ac:dyDescent="0.3">
      <c r="A68" s="31" t="s">
        <v>30</v>
      </c>
      <c r="B68" s="49" t="s">
        <v>125</v>
      </c>
      <c r="C68" s="42" t="s">
        <v>138</v>
      </c>
      <c r="D68" s="57">
        <f>D69</f>
        <v>0</v>
      </c>
      <c r="E68" s="57">
        <f t="shared" ref="E68:I69" si="22">E69</f>
        <v>0</v>
      </c>
      <c r="F68" s="57">
        <f t="shared" si="22"/>
        <v>0</v>
      </c>
      <c r="G68" s="57">
        <f t="shared" si="22"/>
        <v>0</v>
      </c>
      <c r="H68" s="57">
        <f t="shared" si="22"/>
        <v>0</v>
      </c>
      <c r="I68" s="57">
        <f t="shared" si="22"/>
        <v>0</v>
      </c>
      <c r="J68" s="26"/>
    </row>
    <row r="69" spans="1:11" ht="20.100000000000001" hidden="1" customHeight="1" x14ac:dyDescent="0.3">
      <c r="A69" s="31" t="s">
        <v>20</v>
      </c>
      <c r="B69" s="49" t="s">
        <v>125</v>
      </c>
      <c r="C69" s="42">
        <v>300</v>
      </c>
      <c r="D69" s="57">
        <f>D70</f>
        <v>0</v>
      </c>
      <c r="E69" s="57">
        <f t="shared" si="22"/>
        <v>0</v>
      </c>
      <c r="F69" s="57">
        <f t="shared" si="22"/>
        <v>0</v>
      </c>
      <c r="G69" s="57">
        <f t="shared" si="22"/>
        <v>0</v>
      </c>
      <c r="H69" s="57">
        <f t="shared" si="22"/>
        <v>0</v>
      </c>
      <c r="I69" s="57">
        <f t="shared" si="22"/>
        <v>0</v>
      </c>
      <c r="J69" s="26"/>
    </row>
    <row r="70" spans="1:11" ht="20.100000000000001" hidden="1" customHeight="1" x14ac:dyDescent="0.3">
      <c r="A70" s="31" t="s">
        <v>126</v>
      </c>
      <c r="B70" s="49" t="s">
        <v>125</v>
      </c>
      <c r="C70" s="42">
        <v>310</v>
      </c>
      <c r="D70" s="57">
        <f>'Приложение № 4'!G144</f>
        <v>0</v>
      </c>
      <c r="E70" s="57">
        <f>'Приложение № 4'!H144</f>
        <v>0</v>
      </c>
      <c r="F70" s="57">
        <f>'Приложение № 4'!I144</f>
        <v>0</v>
      </c>
      <c r="G70" s="57">
        <f>'Приложение № 4'!J144</f>
        <v>0</v>
      </c>
      <c r="H70" s="57">
        <f>'Приложение № 4'!K144</f>
        <v>0</v>
      </c>
      <c r="I70" s="57">
        <f>'Приложение № 4'!L144</f>
        <v>0</v>
      </c>
      <c r="J70" s="26"/>
    </row>
    <row r="71" spans="1:11" ht="48.75" customHeight="1" x14ac:dyDescent="0.3">
      <c r="A71" s="31" t="s">
        <v>325</v>
      </c>
      <c r="B71" s="49" t="s">
        <v>322</v>
      </c>
      <c r="C71" s="30" t="s">
        <v>138</v>
      </c>
      <c r="D71" s="58">
        <f>D72</f>
        <v>515083</v>
      </c>
      <c r="E71" s="58">
        <f t="shared" ref="E71:I72" si="23">E72</f>
        <v>515083</v>
      </c>
      <c r="F71" s="58">
        <f t="shared" si="23"/>
        <v>515083</v>
      </c>
      <c r="G71" s="58">
        <f t="shared" si="23"/>
        <v>515083</v>
      </c>
      <c r="H71" s="58">
        <f t="shared" si="23"/>
        <v>515083</v>
      </c>
      <c r="I71" s="58">
        <f t="shared" si="23"/>
        <v>515083</v>
      </c>
      <c r="J71" s="32"/>
      <c r="K71" s="26"/>
    </row>
    <row r="72" spans="1:11" ht="20.100000000000001" customHeight="1" x14ac:dyDescent="0.3">
      <c r="A72" s="31" t="s">
        <v>7</v>
      </c>
      <c r="B72" s="49" t="s">
        <v>322</v>
      </c>
      <c r="C72" s="30">
        <v>500</v>
      </c>
      <c r="D72" s="58">
        <f>D73</f>
        <v>515083</v>
      </c>
      <c r="E72" s="58">
        <f t="shared" si="23"/>
        <v>515083</v>
      </c>
      <c r="F72" s="58">
        <f t="shared" si="23"/>
        <v>515083</v>
      </c>
      <c r="G72" s="58">
        <f t="shared" si="23"/>
        <v>515083</v>
      </c>
      <c r="H72" s="58">
        <f t="shared" si="23"/>
        <v>515083</v>
      </c>
      <c r="I72" s="58">
        <f t="shared" si="23"/>
        <v>515083</v>
      </c>
      <c r="J72" s="32"/>
      <c r="K72" s="26"/>
    </row>
    <row r="73" spans="1:11" ht="20.100000000000001" customHeight="1" x14ac:dyDescent="0.3">
      <c r="A73" s="31" t="s">
        <v>18</v>
      </c>
      <c r="B73" s="49" t="s">
        <v>322</v>
      </c>
      <c r="C73" s="30">
        <v>540</v>
      </c>
      <c r="D73" s="58">
        <f>'Приложение № 4'!G42</f>
        <v>515083</v>
      </c>
      <c r="E73" s="58">
        <f>'Приложение № 4'!H42</f>
        <v>515083</v>
      </c>
      <c r="F73" s="58">
        <f>'Приложение № 4'!I42</f>
        <v>515083</v>
      </c>
      <c r="G73" s="58">
        <f>'Приложение № 4'!J42</f>
        <v>515083</v>
      </c>
      <c r="H73" s="58">
        <f>'Приложение № 4'!K42</f>
        <v>515083</v>
      </c>
      <c r="I73" s="58">
        <f>'Приложение № 4'!L42</f>
        <v>515083</v>
      </c>
      <c r="J73" s="32"/>
      <c r="K73" s="26"/>
    </row>
    <row r="74" spans="1:11" ht="21" customHeight="1" x14ac:dyDescent="0.3">
      <c r="A74" s="31" t="s">
        <v>55</v>
      </c>
      <c r="B74" s="49" t="s">
        <v>141</v>
      </c>
      <c r="C74" s="42" t="s">
        <v>138</v>
      </c>
      <c r="D74" s="57">
        <f>D75</f>
        <v>8000</v>
      </c>
      <c r="E74" s="57">
        <f t="shared" ref="E74:I78" si="24">E75</f>
        <v>8000</v>
      </c>
      <c r="F74" s="57">
        <f t="shared" si="24"/>
        <v>8000</v>
      </c>
      <c r="G74" s="57">
        <f t="shared" si="24"/>
        <v>8000</v>
      </c>
      <c r="H74" s="57">
        <f t="shared" si="24"/>
        <v>8000</v>
      </c>
      <c r="I74" s="57">
        <f t="shared" si="24"/>
        <v>8000</v>
      </c>
    </row>
    <row r="75" spans="1:11" ht="37.5" customHeight="1" x14ac:dyDescent="0.3">
      <c r="A75" s="31" t="s">
        <v>154</v>
      </c>
      <c r="B75" s="49" t="s">
        <v>106</v>
      </c>
      <c r="C75" s="42" t="s">
        <v>138</v>
      </c>
      <c r="D75" s="57">
        <f>D76+D78</f>
        <v>8000</v>
      </c>
      <c r="E75" s="57">
        <f t="shared" ref="E75:I75" si="25">E76+E78</f>
        <v>8000</v>
      </c>
      <c r="F75" s="57">
        <f t="shared" si="25"/>
        <v>8000</v>
      </c>
      <c r="G75" s="57">
        <f t="shared" si="25"/>
        <v>8000</v>
      </c>
      <c r="H75" s="57">
        <f t="shared" si="25"/>
        <v>8000</v>
      </c>
      <c r="I75" s="57">
        <f t="shared" si="25"/>
        <v>8000</v>
      </c>
    </row>
    <row r="76" spans="1:11" ht="20.100000000000001" hidden="1" customHeight="1" x14ac:dyDescent="0.3">
      <c r="A76" s="249" t="s">
        <v>15</v>
      </c>
      <c r="B76" s="250" t="s">
        <v>106</v>
      </c>
      <c r="C76" s="251">
        <v>300</v>
      </c>
      <c r="D76" s="252">
        <f>D77</f>
        <v>0</v>
      </c>
      <c r="E76" s="252">
        <f t="shared" ref="E76:I76" si="26">E77</f>
        <v>0</v>
      </c>
      <c r="F76" s="252">
        <f t="shared" si="26"/>
        <v>0</v>
      </c>
      <c r="G76" s="252">
        <f t="shared" si="26"/>
        <v>0</v>
      </c>
      <c r="H76" s="252">
        <f t="shared" si="26"/>
        <v>0</v>
      </c>
      <c r="I76" s="252">
        <f t="shared" si="26"/>
        <v>0</v>
      </c>
    </row>
    <row r="77" spans="1:11" ht="20.100000000000001" hidden="1" customHeight="1" x14ac:dyDescent="0.3">
      <c r="A77" s="31" t="s">
        <v>343</v>
      </c>
      <c r="B77" s="49" t="s">
        <v>106</v>
      </c>
      <c r="C77" s="42" t="s">
        <v>332</v>
      </c>
      <c r="D77" s="57">
        <f>'Приложение № 4'!G149</f>
        <v>0</v>
      </c>
      <c r="E77" s="57">
        <f>'Приложение № 4'!H149</f>
        <v>0</v>
      </c>
      <c r="F77" s="57">
        <f>'Приложение № 4'!I149</f>
        <v>0</v>
      </c>
      <c r="G77" s="57">
        <f>'Приложение № 4'!J149</f>
        <v>0</v>
      </c>
      <c r="H77" s="57">
        <f>'Приложение № 4'!K149</f>
        <v>0</v>
      </c>
      <c r="I77" s="57">
        <f>'Приложение № 4'!L149</f>
        <v>0</v>
      </c>
    </row>
    <row r="78" spans="1:11" ht="21.75" customHeight="1" x14ac:dyDescent="0.3">
      <c r="A78" s="65" t="s">
        <v>15</v>
      </c>
      <c r="B78" s="68" t="s">
        <v>106</v>
      </c>
      <c r="C78" s="109">
        <v>800</v>
      </c>
      <c r="D78" s="69">
        <f>D79</f>
        <v>8000</v>
      </c>
      <c r="E78" s="69">
        <f t="shared" si="24"/>
        <v>8000</v>
      </c>
      <c r="F78" s="69">
        <f t="shared" si="24"/>
        <v>8000</v>
      </c>
      <c r="G78" s="69">
        <f t="shared" si="24"/>
        <v>8000</v>
      </c>
      <c r="H78" s="69">
        <f t="shared" si="24"/>
        <v>8000</v>
      </c>
      <c r="I78" s="69">
        <f t="shared" si="24"/>
        <v>8000</v>
      </c>
    </row>
    <row r="79" spans="1:11" ht="21" customHeight="1" x14ac:dyDescent="0.3">
      <c r="A79" s="31" t="s">
        <v>25</v>
      </c>
      <c r="B79" s="49" t="s">
        <v>106</v>
      </c>
      <c r="C79" s="42">
        <v>870</v>
      </c>
      <c r="D79" s="57">
        <f>'Приложение № 4'!G53</f>
        <v>8000</v>
      </c>
      <c r="E79" s="57">
        <f>'Приложение № 4'!H53</f>
        <v>8000</v>
      </c>
      <c r="F79" s="57">
        <f>'Приложение № 4'!I53</f>
        <v>8000</v>
      </c>
      <c r="G79" s="57">
        <f>'Приложение № 4'!J53</f>
        <v>8000</v>
      </c>
      <c r="H79" s="57">
        <f>'Приложение № 4'!K53</f>
        <v>8000</v>
      </c>
      <c r="I79" s="57">
        <f>'Приложение № 4'!L53</f>
        <v>8000</v>
      </c>
    </row>
    <row r="80" spans="1:11" ht="36.75" customHeight="1" x14ac:dyDescent="0.3">
      <c r="A80" s="20" t="s">
        <v>157</v>
      </c>
      <c r="B80" s="49" t="s">
        <v>109</v>
      </c>
      <c r="C80" s="42" t="s">
        <v>138</v>
      </c>
      <c r="D80" s="57">
        <f t="shared" ref="D80:I83" si="27">D81</f>
        <v>0</v>
      </c>
      <c r="E80" s="57">
        <f t="shared" si="27"/>
        <v>5000</v>
      </c>
      <c r="F80" s="57">
        <f t="shared" si="27"/>
        <v>0</v>
      </c>
      <c r="G80" s="57">
        <f t="shared" si="27"/>
        <v>0</v>
      </c>
      <c r="H80" s="57">
        <f t="shared" si="27"/>
        <v>0</v>
      </c>
      <c r="I80" s="57">
        <f t="shared" si="27"/>
        <v>0</v>
      </c>
    </row>
    <row r="81" spans="1:10" ht="36.75" customHeight="1" x14ac:dyDescent="0.3">
      <c r="A81" s="20" t="s">
        <v>110</v>
      </c>
      <c r="B81" s="49" t="s">
        <v>111</v>
      </c>
      <c r="C81" s="42" t="s">
        <v>138</v>
      </c>
      <c r="D81" s="57">
        <f t="shared" si="27"/>
        <v>0</v>
      </c>
      <c r="E81" s="57">
        <f t="shared" si="27"/>
        <v>5000</v>
      </c>
      <c r="F81" s="57">
        <f t="shared" si="27"/>
        <v>0</v>
      </c>
      <c r="G81" s="57">
        <f t="shared" si="27"/>
        <v>0</v>
      </c>
      <c r="H81" s="57">
        <f t="shared" si="27"/>
        <v>0</v>
      </c>
      <c r="I81" s="57">
        <f t="shared" si="27"/>
        <v>0</v>
      </c>
    </row>
    <row r="82" spans="1:10" ht="46.8" x14ac:dyDescent="0.3">
      <c r="A82" s="20" t="s">
        <v>112</v>
      </c>
      <c r="B82" s="49" t="s">
        <v>113</v>
      </c>
      <c r="C82" s="42" t="s">
        <v>138</v>
      </c>
      <c r="D82" s="57">
        <f t="shared" si="27"/>
        <v>0</v>
      </c>
      <c r="E82" s="57">
        <f t="shared" si="27"/>
        <v>5000</v>
      </c>
      <c r="F82" s="57">
        <f t="shared" si="27"/>
        <v>0</v>
      </c>
      <c r="G82" s="57">
        <f t="shared" si="27"/>
        <v>0</v>
      </c>
      <c r="H82" s="57">
        <f t="shared" si="27"/>
        <v>0</v>
      </c>
      <c r="I82" s="57">
        <f t="shared" si="27"/>
        <v>0</v>
      </c>
    </row>
    <row r="83" spans="1:10" ht="36" customHeight="1" x14ac:dyDescent="0.3">
      <c r="A83" s="31" t="s">
        <v>32</v>
      </c>
      <c r="B83" s="49" t="s">
        <v>113</v>
      </c>
      <c r="C83" s="42">
        <v>200</v>
      </c>
      <c r="D83" s="57">
        <f t="shared" si="27"/>
        <v>0</v>
      </c>
      <c r="E83" s="57">
        <f t="shared" si="27"/>
        <v>5000</v>
      </c>
      <c r="F83" s="57">
        <f t="shared" si="27"/>
        <v>0</v>
      </c>
      <c r="G83" s="57">
        <f t="shared" si="27"/>
        <v>0</v>
      </c>
      <c r="H83" s="57">
        <f t="shared" si="27"/>
        <v>0</v>
      </c>
      <c r="I83" s="57">
        <f t="shared" si="27"/>
        <v>0</v>
      </c>
    </row>
    <row r="84" spans="1:10" ht="35.25" customHeight="1" x14ac:dyDescent="0.3">
      <c r="A84" s="31" t="s">
        <v>31</v>
      </c>
      <c r="B84" s="49" t="s">
        <v>113</v>
      </c>
      <c r="C84" s="42">
        <v>240</v>
      </c>
      <c r="D84" s="57">
        <f>'Приложение № 4'!G76</f>
        <v>0</v>
      </c>
      <c r="E84" s="57">
        <f>'Приложение № 4'!H76</f>
        <v>5000</v>
      </c>
      <c r="F84" s="57">
        <f>'Приложение № 4'!I76</f>
        <v>0</v>
      </c>
      <c r="G84" s="57">
        <f>'Приложение № 4'!J76</f>
        <v>0</v>
      </c>
      <c r="H84" s="57">
        <f>'Приложение № 4'!K76</f>
        <v>0</v>
      </c>
      <c r="I84" s="57">
        <f>'Приложение № 4'!L76</f>
        <v>0</v>
      </c>
    </row>
    <row r="85" spans="1:10" ht="31.2" x14ac:dyDescent="0.3">
      <c r="A85" s="31" t="s">
        <v>114</v>
      </c>
      <c r="B85" s="49" t="s">
        <v>115</v>
      </c>
      <c r="C85" s="42" t="s">
        <v>138</v>
      </c>
      <c r="D85" s="58">
        <f>D86+D89</f>
        <v>1034971.55</v>
      </c>
      <c r="E85" s="58">
        <f t="shared" ref="E85:I85" si="28">E86+E89</f>
        <v>1029971.55</v>
      </c>
      <c r="F85" s="58">
        <f t="shared" si="28"/>
        <v>940171.53</v>
      </c>
      <c r="G85" s="58">
        <f t="shared" si="28"/>
        <v>940171.53</v>
      </c>
      <c r="H85" s="58">
        <f t="shared" si="28"/>
        <v>773516.75</v>
      </c>
      <c r="I85" s="58">
        <f t="shared" si="28"/>
        <v>773516.75</v>
      </c>
    </row>
    <row r="86" spans="1:10" ht="15.75" hidden="1" customHeight="1" x14ac:dyDescent="0.3">
      <c r="A86" s="31" t="s">
        <v>116</v>
      </c>
      <c r="B86" s="49" t="s">
        <v>158</v>
      </c>
      <c r="C86" s="42" t="s">
        <v>138</v>
      </c>
      <c r="D86" s="58">
        <f t="shared" ref="D86:I87" si="29">D87</f>
        <v>0</v>
      </c>
      <c r="E86" s="58">
        <f t="shared" si="29"/>
        <v>0</v>
      </c>
      <c r="F86" s="58">
        <f t="shared" si="29"/>
        <v>0</v>
      </c>
      <c r="G86" s="58">
        <f t="shared" si="29"/>
        <v>0</v>
      </c>
      <c r="H86" s="58">
        <f t="shared" si="29"/>
        <v>0</v>
      </c>
      <c r="I86" s="58">
        <f t="shared" si="29"/>
        <v>0</v>
      </c>
    </row>
    <row r="87" spans="1:10" ht="31.5" hidden="1" customHeight="1" x14ac:dyDescent="0.3">
      <c r="A87" s="31" t="s">
        <v>32</v>
      </c>
      <c r="B87" s="49" t="s">
        <v>158</v>
      </c>
      <c r="C87" s="42" t="s">
        <v>124</v>
      </c>
      <c r="D87" s="57">
        <f t="shared" si="29"/>
        <v>0</v>
      </c>
      <c r="E87" s="57">
        <f t="shared" si="29"/>
        <v>0</v>
      </c>
      <c r="F87" s="57">
        <f t="shared" si="29"/>
        <v>0</v>
      </c>
      <c r="G87" s="57">
        <f t="shared" si="29"/>
        <v>0</v>
      </c>
      <c r="H87" s="57">
        <f t="shared" si="29"/>
        <v>0</v>
      </c>
      <c r="I87" s="57">
        <f t="shared" si="29"/>
        <v>0</v>
      </c>
    </row>
    <row r="88" spans="1:10" ht="31.5" hidden="1" customHeight="1" x14ac:dyDescent="0.3">
      <c r="A88" s="31" t="s">
        <v>31</v>
      </c>
      <c r="B88" s="49" t="s">
        <v>158</v>
      </c>
      <c r="C88" s="42" t="s">
        <v>123</v>
      </c>
      <c r="D88" s="57">
        <f>'Приложение № 4'!G100</f>
        <v>0</v>
      </c>
      <c r="E88" s="57">
        <f>'Приложение № 4'!H100</f>
        <v>0</v>
      </c>
      <c r="F88" s="57">
        <f>'Приложение № 4'!I100</f>
        <v>0</v>
      </c>
      <c r="G88" s="57">
        <f>'Приложение № 4'!J100</f>
        <v>0</v>
      </c>
      <c r="H88" s="57">
        <f>'Приложение № 4'!K100</f>
        <v>0</v>
      </c>
      <c r="I88" s="57">
        <f>'Приложение № 4'!L100</f>
        <v>0</v>
      </c>
    </row>
    <row r="89" spans="1:10" x14ac:dyDescent="0.3">
      <c r="A89" s="31" t="s">
        <v>118</v>
      </c>
      <c r="B89" s="49" t="s">
        <v>117</v>
      </c>
      <c r="C89" s="30" t="s">
        <v>138</v>
      </c>
      <c r="D89" s="58">
        <f>D90</f>
        <v>1034971.55</v>
      </c>
      <c r="E89" s="58">
        <f t="shared" ref="E89:I90" si="30">E90</f>
        <v>1029971.55</v>
      </c>
      <c r="F89" s="58">
        <f t="shared" si="30"/>
        <v>940171.53</v>
      </c>
      <c r="G89" s="58">
        <f t="shared" si="30"/>
        <v>940171.53</v>
      </c>
      <c r="H89" s="58">
        <f t="shared" si="30"/>
        <v>773516.75</v>
      </c>
      <c r="I89" s="58">
        <f t="shared" si="30"/>
        <v>773516.75</v>
      </c>
    </row>
    <row r="90" spans="1:10" ht="31.2" x14ac:dyDescent="0.3">
      <c r="A90" s="31" t="s">
        <v>32</v>
      </c>
      <c r="B90" s="49" t="s">
        <v>117</v>
      </c>
      <c r="C90" s="30">
        <v>200</v>
      </c>
      <c r="D90" s="58">
        <f>D91</f>
        <v>1034971.55</v>
      </c>
      <c r="E90" s="58">
        <f t="shared" si="30"/>
        <v>1029971.55</v>
      </c>
      <c r="F90" s="58">
        <f t="shared" si="30"/>
        <v>940171.53</v>
      </c>
      <c r="G90" s="58">
        <f t="shared" si="30"/>
        <v>940171.53</v>
      </c>
      <c r="H90" s="58">
        <f t="shared" si="30"/>
        <v>773516.75</v>
      </c>
      <c r="I90" s="58">
        <f t="shared" si="30"/>
        <v>773516.75</v>
      </c>
    </row>
    <row r="91" spans="1:10" ht="31.2" x14ac:dyDescent="0.3">
      <c r="A91" s="31" t="s">
        <v>31</v>
      </c>
      <c r="B91" s="49" t="s">
        <v>117</v>
      </c>
      <c r="C91" s="30">
        <v>240</v>
      </c>
      <c r="D91" s="58">
        <f>'Приложение № 4'!G125</f>
        <v>1034971.55</v>
      </c>
      <c r="E91" s="58">
        <f>'Приложение № 4'!H125</f>
        <v>1029971.55</v>
      </c>
      <c r="F91" s="58">
        <f>'Приложение № 4'!I125</f>
        <v>940171.53</v>
      </c>
      <c r="G91" s="58">
        <f>'Приложение № 4'!J125</f>
        <v>940171.53</v>
      </c>
      <c r="H91" s="58">
        <f>'Приложение № 4'!K125</f>
        <v>773516.75</v>
      </c>
      <c r="I91" s="58">
        <f>'Приложение № 4'!L125</f>
        <v>773516.75</v>
      </c>
    </row>
    <row r="92" spans="1:10" ht="20.100000000000001" customHeight="1" x14ac:dyDescent="0.3">
      <c r="A92" s="20" t="s">
        <v>119</v>
      </c>
      <c r="B92" s="49" t="s">
        <v>120</v>
      </c>
      <c r="C92" s="30" t="s">
        <v>138</v>
      </c>
      <c r="D92" s="58">
        <f>D93+D96</f>
        <v>15000</v>
      </c>
      <c r="E92" s="58">
        <f t="shared" ref="E92:I92" si="31">E93+E96</f>
        <v>15000</v>
      </c>
      <c r="F92" s="58">
        <f t="shared" si="31"/>
        <v>15000</v>
      </c>
      <c r="G92" s="58">
        <f t="shared" si="31"/>
        <v>15000</v>
      </c>
      <c r="H92" s="58">
        <f t="shared" si="31"/>
        <v>15000</v>
      </c>
      <c r="I92" s="58">
        <f t="shared" si="31"/>
        <v>15000</v>
      </c>
      <c r="J92" s="26"/>
    </row>
    <row r="93" spans="1:10" ht="20.100000000000001" customHeight="1" x14ac:dyDescent="0.3">
      <c r="A93" s="20" t="s">
        <v>121</v>
      </c>
      <c r="B93" s="49" t="s">
        <v>122</v>
      </c>
      <c r="C93" s="30" t="s">
        <v>138</v>
      </c>
      <c r="D93" s="58">
        <f>D94</f>
        <v>15000</v>
      </c>
      <c r="E93" s="58">
        <f t="shared" ref="E93:I94" si="32">E94</f>
        <v>15000</v>
      </c>
      <c r="F93" s="58">
        <f t="shared" si="32"/>
        <v>15000</v>
      </c>
      <c r="G93" s="58">
        <f t="shared" si="32"/>
        <v>15000</v>
      </c>
      <c r="H93" s="58">
        <f t="shared" si="32"/>
        <v>15000</v>
      </c>
      <c r="I93" s="58">
        <f t="shared" si="32"/>
        <v>15000</v>
      </c>
      <c r="J93" s="26"/>
    </row>
    <row r="94" spans="1:10" ht="35.1" customHeight="1" x14ac:dyDescent="0.3">
      <c r="A94" s="31" t="s">
        <v>32</v>
      </c>
      <c r="B94" s="49" t="s">
        <v>122</v>
      </c>
      <c r="C94" s="42" t="s">
        <v>124</v>
      </c>
      <c r="D94" s="57">
        <f>D95</f>
        <v>15000</v>
      </c>
      <c r="E94" s="57">
        <f t="shared" si="32"/>
        <v>15000</v>
      </c>
      <c r="F94" s="57">
        <f t="shared" si="32"/>
        <v>15000</v>
      </c>
      <c r="G94" s="57">
        <f t="shared" si="32"/>
        <v>15000</v>
      </c>
      <c r="H94" s="57">
        <f t="shared" si="32"/>
        <v>15000</v>
      </c>
      <c r="I94" s="57">
        <f t="shared" si="32"/>
        <v>15000</v>
      </c>
      <c r="J94" s="26"/>
    </row>
    <row r="95" spans="1:10" ht="35.1" customHeight="1" x14ac:dyDescent="0.3">
      <c r="A95" s="31" t="s">
        <v>31</v>
      </c>
      <c r="B95" s="49" t="s">
        <v>122</v>
      </c>
      <c r="C95" s="42" t="s">
        <v>123</v>
      </c>
      <c r="D95" s="57">
        <f>'Приложение № 4'!G138</f>
        <v>15000</v>
      </c>
      <c r="E95" s="57">
        <f>'Приложение № 4'!H138</f>
        <v>15000</v>
      </c>
      <c r="F95" s="57">
        <f>'Приложение № 4'!I138</f>
        <v>15000</v>
      </c>
      <c r="G95" s="57">
        <f>'Приложение № 4'!J138</f>
        <v>15000</v>
      </c>
      <c r="H95" s="57">
        <f>'Приложение № 4'!K138</f>
        <v>15000</v>
      </c>
      <c r="I95" s="57">
        <f>'Приложение № 4'!L138</f>
        <v>15000</v>
      </c>
      <c r="J95" s="26"/>
    </row>
    <row r="96" spans="1:10" ht="32.25" hidden="1" customHeight="1" x14ac:dyDescent="0.3">
      <c r="A96" s="31" t="s">
        <v>66</v>
      </c>
      <c r="B96" s="49" t="s">
        <v>127</v>
      </c>
      <c r="C96" s="30" t="s">
        <v>138</v>
      </c>
      <c r="D96" s="58">
        <f>D97</f>
        <v>0</v>
      </c>
      <c r="E96" s="58">
        <f t="shared" ref="E96:I97" si="33">E97</f>
        <v>0</v>
      </c>
      <c r="F96" s="58">
        <f t="shared" si="33"/>
        <v>0</v>
      </c>
      <c r="G96" s="58">
        <f t="shared" si="33"/>
        <v>0</v>
      </c>
      <c r="H96" s="58">
        <f t="shared" si="33"/>
        <v>0</v>
      </c>
      <c r="I96" s="58">
        <f t="shared" si="33"/>
        <v>0</v>
      </c>
      <c r="J96" s="26"/>
    </row>
    <row r="97" spans="1:10" ht="35.1" hidden="1" customHeight="1" x14ac:dyDescent="0.3">
      <c r="A97" s="31" t="s">
        <v>32</v>
      </c>
      <c r="B97" s="49" t="s">
        <v>127</v>
      </c>
      <c r="C97" s="30">
        <v>200</v>
      </c>
      <c r="D97" s="58">
        <f>D98</f>
        <v>0</v>
      </c>
      <c r="E97" s="58">
        <f t="shared" si="33"/>
        <v>0</v>
      </c>
      <c r="F97" s="58">
        <f t="shared" si="33"/>
        <v>0</v>
      </c>
      <c r="G97" s="58">
        <f t="shared" si="33"/>
        <v>0</v>
      </c>
      <c r="H97" s="58">
        <f t="shared" si="33"/>
        <v>0</v>
      </c>
      <c r="I97" s="58">
        <f t="shared" si="33"/>
        <v>0</v>
      </c>
      <c r="J97" s="26"/>
    </row>
    <row r="98" spans="1:10" ht="35.1" hidden="1" customHeight="1" x14ac:dyDescent="0.3">
      <c r="A98" s="33" t="s">
        <v>31</v>
      </c>
      <c r="B98" s="50" t="s">
        <v>127</v>
      </c>
      <c r="C98" s="35">
        <v>240</v>
      </c>
      <c r="D98" s="59">
        <f>'Приложение № 4'!G155</f>
        <v>0</v>
      </c>
      <c r="E98" s="59">
        <f>'Приложение № 4'!H155</f>
        <v>0</v>
      </c>
      <c r="F98" s="59">
        <f>'Приложение № 4'!I155</f>
        <v>0</v>
      </c>
      <c r="G98" s="59">
        <f>'Приложение № 4'!J155</f>
        <v>0</v>
      </c>
      <c r="H98" s="59">
        <f>'Приложение № 4'!K155</f>
        <v>0</v>
      </c>
      <c r="I98" s="59">
        <f>'Приложение № 4'!L155</f>
        <v>0</v>
      </c>
      <c r="J98" s="26"/>
    </row>
    <row r="99" spans="1:10" s="243" customFormat="1" ht="20.100000000000001" customHeight="1" x14ac:dyDescent="0.3">
      <c r="A99" s="240" t="s">
        <v>329</v>
      </c>
      <c r="B99" s="241"/>
      <c r="C99" s="241"/>
      <c r="D99" s="241"/>
      <c r="F99" s="239">
        <f>'Приложение № 4'!I156</f>
        <v>153610.85999999999</v>
      </c>
      <c r="G99" s="239">
        <f>'Приложение № 4'!J156</f>
        <v>153610.85999999999</v>
      </c>
      <c r="H99" s="239">
        <f>'Приложение № 4'!K156</f>
        <v>308114.14</v>
      </c>
      <c r="I99" s="239">
        <f>'Приложение № 4'!L156</f>
        <v>308114.14</v>
      </c>
      <c r="J99" s="244"/>
    </row>
    <row r="100" spans="1:10" ht="21.6" customHeight="1" x14ac:dyDescent="0.3">
      <c r="A100" s="285" t="s">
        <v>52</v>
      </c>
      <c r="B100" s="286"/>
      <c r="C100" s="287"/>
      <c r="D100" s="136">
        <f>D10+D11+D27</f>
        <v>6453182.25</v>
      </c>
      <c r="E100" s="136">
        <f>E10+E11+E27</f>
        <v>9884352.1600000001</v>
      </c>
      <c r="F100" s="136">
        <f>F10+F11+F27+F99</f>
        <v>6428780.9700000007</v>
      </c>
      <c r="G100" s="136">
        <f>G10+G11+G27+G99</f>
        <v>6434245.6400000006</v>
      </c>
      <c r="H100" s="136">
        <f>H10+H11+H27+H99</f>
        <v>6454184.1099999994</v>
      </c>
      <c r="I100" s="136">
        <f>I10+I11+I27+I99</f>
        <v>6459640.9499999993</v>
      </c>
    </row>
  </sheetData>
  <mergeCells count="12">
    <mergeCell ref="F8:G8"/>
    <mergeCell ref="H8:I8"/>
    <mergeCell ref="D7:I7"/>
    <mergeCell ref="H4:I4"/>
    <mergeCell ref="F4:G4"/>
    <mergeCell ref="A6:I6"/>
    <mergeCell ref="A100:C100"/>
    <mergeCell ref="D4:E4"/>
    <mergeCell ref="A7:A9"/>
    <mergeCell ref="B7:B9"/>
    <mergeCell ref="C7:C9"/>
    <mergeCell ref="D8:E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  <vt:lpstr>'Приложение № 1'!Область_печати</vt:lpstr>
      <vt:lpstr>'Приложение № 3'!Область_печати</vt:lpstr>
      <vt:lpstr>'Приложение № 4'!Область_печати</vt:lpstr>
      <vt:lpstr>'Приложение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2023-03-20T07:07:41Z</dcterms:modified>
</cp:coreProperties>
</file>